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 activeTab="3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r:id="rId5"/>
  </sheets>
  <definedNames>
    <definedName name="_xlnm.Print_Area" localSheetId="2">'（記載例）完全週休2日'!$A$1:$O$52</definedName>
    <definedName name="_xlnm.Print_Area" localSheetId="0">完全週休2日!$A$1:$O$178</definedName>
    <definedName name="_xlnm.Print_Area" localSheetId="1">週休2日!$A$1:$M$177</definedName>
    <definedName name="_xlnm.Print_Titles" localSheetId="1">週休2日!$8:$10</definedName>
    <definedName name="_xlnm.Print_Area" localSheetId="3">'（記載例）週休2日'!$A$1:$M$51</definedName>
    <definedName name="_xlnm.Print_Titles" localSheetId="3">'（記載例）週休2日'!$8:$10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<sst xmlns="http://schemas.openxmlformats.org/spreadsheetml/2006/main" xmlns:r="http://schemas.openxmlformats.org/officeDocument/2006/relationships" count="55" uniqueCount="55">
  <si>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完全週休2日制工事　休工実績報告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phoneticPr fontId="1"/>
  </si>
  <si>
    <t>日</t>
    <rPh sb="0" eb="1">
      <t>ニチ</t>
    </rPh>
    <phoneticPr fontId="1"/>
  </si>
  <si>
    <t>火</t>
  </si>
  <si>
    <t>月</t>
    <rPh sb="0" eb="1">
      <t>ゲツ</t>
    </rPh>
    <phoneticPr fontId="1"/>
  </si>
  <si>
    <t>水</t>
  </si>
  <si>
    <t>木</t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</si>
  <si>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1"/>
  </si>
  <si>
    <t>施工開始</t>
    <rPh sb="0" eb="4">
      <t>セコウカイシ</t>
    </rPh>
    <phoneticPr fontId="1"/>
  </si>
  <si>
    <t>施工開始日</t>
    <rPh sb="0" eb="5">
      <t>セコウカイシビ</t>
    </rPh>
    <phoneticPr fontId="1"/>
  </si>
  <si>
    <t>工事名：</t>
    <rPh sb="0" eb="3">
      <t>コウジメイ</t>
    </rPh>
    <phoneticPr fontId="1"/>
  </si>
  <si>
    <t>日付</t>
    <rPh sb="0" eb="2">
      <t>ヒヅケ</t>
    </rPh>
    <phoneticPr fontId="1"/>
  </si>
  <si>
    <t>金</t>
  </si>
  <si>
    <t>土</t>
  </si>
  <si>
    <t>実績</t>
    <rPh sb="0" eb="2">
      <t>ジッセキ</t>
    </rPh>
    <phoneticPr fontId="1"/>
  </si>
  <si>
    <t>備考</t>
    <rPh sb="0" eb="2">
      <t>ビコウ</t>
    </rPh>
    <phoneticPr fontId="1"/>
  </si>
  <si>
    <t>休工</t>
    <rPh sb="0" eb="2">
      <t>キュウコウ</t>
    </rPh>
    <phoneticPr fontId="1"/>
  </si>
  <si>
    <t>日数</t>
    <rPh sb="0" eb="2">
      <t>ニッスウ</t>
    </rPh>
    <phoneticPr fontId="1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</si>
  <si>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1"/>
  </si>
  <si>
    <t>○○建設（株）</t>
    <rPh sb="2" eb="4">
      <t>ケンセツ</t>
    </rPh>
    <rPh sb="4" eb="7">
      <t>カブ</t>
    </rPh>
    <phoneticPr fontId="1"/>
  </si>
  <si>
    <t>休工日数</t>
    <rPh sb="0" eb="4">
      <t>キュウコウニッスウ</t>
    </rPh>
    <phoneticPr fontId="1"/>
  </si>
  <si>
    <t>振替休工</t>
    <rPh sb="0" eb="4">
      <t>フリカエキュウコウ</t>
    </rPh>
    <phoneticPr fontId="1"/>
  </si>
  <si>
    <t>週間数</t>
    <rPh sb="0" eb="3">
      <t>シュウカンスウ</t>
    </rPh>
    <phoneticPr fontId="1"/>
  </si>
  <si>
    <t>週休2日制工事　　休工取得計画　・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8" eb="20">
      <t>キュウコウ</t>
    </rPh>
    <rPh sb="20" eb="24">
      <t>ジッセキホウコク</t>
    </rPh>
    <phoneticPr fontId="1"/>
  </si>
  <si>
    <t>休日取得率（経費補正）</t>
    <rPh sb="0" eb="5">
      <t>キュウジツシュトクリツ</t>
    </rPh>
    <rPh sb="6" eb="10">
      <t>ケイヒホセイ</t>
    </rPh>
    <phoneticPr fontId="1"/>
  </si>
  <si>
    <t>休日休工</t>
    <rPh sb="0" eb="4">
      <t>キュウジツキュウコウ</t>
    </rPh>
    <phoneticPr fontId="1"/>
  </si>
  <si>
    <t>完全週休2日制工事　　休工取得計画　・　休工実績報告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20" eb="22">
      <t>キュウコウ</t>
    </rPh>
    <rPh sb="22" eb="26">
      <t>ジッセキホウコク</t>
    </rPh>
    <phoneticPr fontId="1"/>
  </si>
  <si>
    <t>休工実績</t>
    <rPh sb="0" eb="4">
      <t>キュウコウジッセキ</t>
    </rPh>
    <phoneticPr fontId="1"/>
  </si>
  <si>
    <t>対象外</t>
    <rPh sb="0" eb="3">
      <t>タイショウガイ</t>
    </rPh>
    <phoneticPr fontId="1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</si>
  <si>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1"/>
  </si>
  <si>
    <t>計</t>
    <rPh sb="0" eb="1">
      <t>ケイ</t>
    </rPh>
    <phoneticPr fontId="1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</si>
  <si>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1"/>
  </si>
  <si>
    <t>受注者：</t>
    <rPh sb="0" eb="3">
      <t>ジュチュウシャ</t>
    </rPh>
    <phoneticPr fontId="1"/>
  </si>
  <si>
    <t>休工状況</t>
    <rPh sb="0" eb="4">
      <t>キュウコウジョウキョウ</t>
    </rPh>
    <phoneticPr fontId="1"/>
  </si>
  <si>
    <t>発注者：</t>
    <rPh sb="0" eb="3">
      <t>ハッチュウシャ</t>
    </rPh>
    <phoneticPr fontId="1"/>
  </si>
  <si>
    <t>日付</t>
  </si>
  <si>
    <t>完全週休２日制工事</t>
    <rPh sb="0" eb="4">
      <t>カンゼンシュウキュウ</t>
    </rPh>
    <rPh sb="5" eb="9">
      <t>ニチセイコウジ</t>
    </rPh>
    <phoneticPr fontId="1"/>
  </si>
  <si>
    <t>週休２日制工事</t>
    <rPh sb="0" eb="2">
      <t>シュウキュウ</t>
    </rPh>
    <rPh sb="3" eb="7">
      <t>ニチセイコウジ</t>
    </rPh>
    <phoneticPr fontId="1"/>
  </si>
  <si>
    <t>○○○○工事</t>
    <rPh sb="4" eb="6">
      <t>コウジ</t>
    </rPh>
    <phoneticPr fontId="1"/>
  </si>
  <si>
    <t>週休2日制工事　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phoneticPr fontId="1"/>
  </si>
  <si>
    <t>÷</t>
  </si>
  <si>
    <t>施工完了</t>
    <rPh sb="0" eb="4">
      <t>セコウカンリョウ</t>
    </rPh>
    <phoneticPr fontId="1"/>
  </si>
  <si>
    <t>令和○○年○○月○○日～令和○○年○○月○○日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</si>
  <si>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＝</t>
  </si>
  <si>
    <t>⇒</t>
  </si>
  <si>
    <t>天候休工</t>
    <rPh sb="0" eb="2">
      <t>テンコウ</t>
    </rPh>
    <rPh sb="2" eb="4">
      <t>キュウコウ</t>
    </rPh>
    <phoneticPr fontId="1"/>
  </si>
  <si>
    <t>－</t>
  </si>
  <si>
    <t>工　期：</t>
    <rPh sb="0" eb="1">
      <t>コウ</t>
    </rPh>
    <rPh sb="2" eb="3">
      <t>キ</t>
    </rPh>
    <phoneticPr fontId="1"/>
  </si>
  <si>
    <t>形　式：</t>
    <rPh sb="0" eb="1">
      <t>カタチ</t>
    </rPh>
    <rPh sb="2" eb="3">
      <t>シキ</t>
    </rPh>
    <phoneticPr fontId="1"/>
  </si>
  <si>
    <t>■経費補正</t>
    <rPh sb="1" eb="5">
      <t>ケイヒホセイ</t>
    </rPh>
    <phoneticPr fontId="1"/>
  </si>
  <si>
    <t>-</t>
  </si>
  <si>
    <t>■成績評定</t>
    <rPh sb="1" eb="5">
      <t>セイセキヒョウテイ</t>
    </rPh>
    <phoneticPr fontId="1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</si>
  <si>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1"/>
  </si>
  <si>
    <t>非対象期間</t>
    <rPh sb="0" eb="5">
      <t>ヒタイショウキカン</t>
    </rPh>
    <phoneticPr fontId="1"/>
  </si>
  <si>
    <t>○○市○○課</t>
    <rPh sb="2" eb="3">
      <t>シ</t>
    </rPh>
    <rPh sb="5" eb="6">
      <t>カ</t>
    </rPh>
    <phoneticPr fontId="1"/>
  </si>
  <si>
    <t>　※評価対象工事は週休2日制工事取組証を発行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</si>
</sst>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&quot;/&quot;d&quot;&quot;"/>
    <numFmt numFmtId="177" formatCode="0.0%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Ｐゴシック"/>
      <family val="3"/>
    </font>
    <font>
      <b/>
      <sz val="14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10"/>
      <color theme="1"/>
      <name val="ＭＳ ゴシック"/>
      <family val="3"/>
    </font>
    <font>
      <sz val="10"/>
      <color rgb="FFFF0000"/>
      <name val="ＭＳ Ｐゴシック"/>
      <family val="3"/>
    </font>
    <font>
      <sz val="11"/>
      <color theme="1"/>
      <name val="游ゴシック"/>
      <family val="3"/>
      <scheme val="minor"/>
    </font>
    <font>
      <b/>
      <sz val="10"/>
      <color theme="1"/>
      <name val="ＭＳ Ｐゴシック"/>
      <family val="3"/>
    </font>
    <font>
      <sz val="10"/>
      <color theme="4"/>
      <name val="ＭＳ Ｐゴシック"/>
      <family val="3"/>
    </font>
    <font>
      <sz val="9"/>
      <color theme="1"/>
      <name val="ＭＳ Ｐゴシック"/>
      <family val="3"/>
    </font>
    <font>
      <sz val="11"/>
      <color theme="0"/>
      <name val="ＭＳ ゴシック"/>
      <family val="3"/>
    </font>
    <font>
      <sz val="8"/>
      <color theme="1"/>
      <name val="ＭＳ Ｐゴシック"/>
      <family val="3"/>
    </font>
    <font>
      <sz val="11"/>
      <color theme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left" vertical="center"/>
    </xf>
    <xf numFmtId="177" fontId="2" fillId="0" borderId="0" xfId="1" applyNumberFormat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2" borderId="19" xfId="0" quotePrefix="1" applyFont="1" applyFill="1" applyBorder="1" applyAlignment="1">
      <alignment horizontal="center" vertical="center"/>
    </xf>
    <xf numFmtId="0" fontId="2" fillId="2" borderId="0" xfId="0" quotePrefix="1" applyFont="1" applyFill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2" borderId="20" xfId="0" quotePrefix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8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2" fillId="0" borderId="0" xfId="0" quotePrefix="1" applyFo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177" fontId="2" fillId="2" borderId="0" xfId="1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14" fontId="2" fillId="2" borderId="36" xfId="0" applyNumberFormat="1" applyFont="1" applyFill="1" applyBorder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</cellXfs>
  <cellStyles count="2">
    <cellStyle name="標準" xfId="0" builtinId="0"/>
    <cellStyle name="パーセント" xfId="1" builtinId="5"/>
  </cellStyles>
  <dxfs count="1385"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5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C99"/>
  </sheetPr>
  <dimension ref="B1:O179"/>
  <sheetViews>
    <sheetView view="pageBreakPreview" zoomScaleSheetLayoutView="100" workbookViewId="0">
      <pane xSplit="1" ySplit="10" topLeftCell="B11" activePane="bottomRight" state="frozen"/>
      <selection pane="topRight"/>
      <selection pane="bottomLeft"/>
      <selection pane="bottomRight" activeCell="N174" sqref="N174"/>
    </sheetView>
  </sheetViews>
  <sheetFormatPr defaultRowHeight="12"/>
  <cols>
    <col min="1" max="1" width="2.5" style="1" customWidth="1"/>
    <col min="2" max="2" width="9" style="2" customWidth="1"/>
    <col min="3" max="3" width="9.5" style="1" bestFit="1" customWidth="1"/>
    <col min="4" max="4" width="9" style="1" customWidth="1"/>
    <col min="5" max="5" width="9.5" style="1" bestFit="1" customWidth="1"/>
    <col min="6" max="9" width="9" style="1" customWidth="1"/>
    <col min="10" max="10" width="22.75" style="1" customWidth="1"/>
    <col min="11" max="14" width="10.25" style="1" customWidth="1"/>
    <col min="15" max="15" width="2.375" style="1" customWidth="1"/>
    <col min="16" max="16384" width="9" style="1" customWidth="1"/>
  </cols>
  <sheetData>
    <row r="1" spans="2:15" ht="26.25" customHeight="1">
      <c r="B1" s="4" t="s">
        <v>25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5" ht="14.25" customHeight="1">
      <c r="B2" s="5"/>
    </row>
    <row r="3" spans="2:15" ht="14.25" customHeight="1">
      <c r="B3" s="6" t="s">
        <v>9</v>
      </c>
      <c r="C3" s="18" t="s">
        <v>37</v>
      </c>
      <c r="D3" s="18"/>
      <c r="E3" s="18"/>
      <c r="F3" s="18"/>
      <c r="G3" s="18"/>
      <c r="H3" s="6" t="s">
        <v>47</v>
      </c>
      <c r="I3" s="18" t="s">
        <v>35</v>
      </c>
      <c r="J3" s="18"/>
      <c r="K3" s="18"/>
    </row>
    <row r="4" spans="2:15" ht="14.25" customHeight="1">
      <c r="B4" s="6" t="s">
        <v>46</v>
      </c>
      <c r="C4" s="19" t="s">
        <v>41</v>
      </c>
      <c r="D4" s="19"/>
      <c r="E4" s="19"/>
      <c r="F4" s="19"/>
      <c r="G4" s="19"/>
      <c r="H4" s="36"/>
    </row>
    <row r="5" spans="2:15" ht="14.25" customHeight="1">
      <c r="B5" s="6" t="s">
        <v>31</v>
      </c>
      <c r="C5" s="18" t="s">
        <v>18</v>
      </c>
      <c r="D5" s="18"/>
      <c r="E5" s="18"/>
      <c r="F5" s="18"/>
      <c r="G5" s="18"/>
      <c r="H5" s="6" t="s">
        <v>33</v>
      </c>
      <c r="I5" s="18" t="s">
        <v>53</v>
      </c>
      <c r="J5" s="18"/>
      <c r="K5" s="18"/>
    </row>
    <row r="6" spans="2:15" ht="14.25" customHeight="1">
      <c r="B6" s="6"/>
      <c r="C6" s="16"/>
      <c r="D6" s="16"/>
      <c r="E6" s="16"/>
      <c r="F6" s="16"/>
      <c r="G6" s="16"/>
      <c r="H6" s="6"/>
      <c r="I6" s="16"/>
      <c r="J6" s="16"/>
      <c r="K6" s="16"/>
    </row>
    <row r="7" spans="2:15" ht="14.25" customHeight="1">
      <c r="E7" s="32"/>
      <c r="F7" s="16"/>
      <c r="G7" s="16"/>
      <c r="H7" s="6"/>
      <c r="I7" s="16"/>
      <c r="J7" s="16"/>
      <c r="K7" s="16"/>
      <c r="M7" s="6" t="s">
        <v>8</v>
      </c>
      <c r="N7" s="73">
        <v>45383</v>
      </c>
      <c r="O7" s="78">
        <f>WEEKDAY($N$7)</f>
        <v>2</v>
      </c>
    </row>
    <row r="8" spans="2:15" ht="11.25" customHeight="1">
      <c r="B8" s="7"/>
      <c r="C8" s="20" t="s">
        <v>1</v>
      </c>
      <c r="D8" s="29" t="s">
        <v>3</v>
      </c>
      <c r="E8" s="29" t="s">
        <v>2</v>
      </c>
      <c r="F8" s="29" t="s">
        <v>4</v>
      </c>
      <c r="G8" s="29" t="s">
        <v>5</v>
      </c>
      <c r="H8" s="29" t="s">
        <v>11</v>
      </c>
      <c r="I8" s="41" t="s">
        <v>12</v>
      </c>
      <c r="J8" s="47" t="s">
        <v>14</v>
      </c>
      <c r="K8" s="60" t="s">
        <v>13</v>
      </c>
      <c r="L8" s="65"/>
      <c r="M8" s="65"/>
      <c r="N8" s="74"/>
    </row>
    <row r="9" spans="2:15" ht="11.25" customHeight="1">
      <c r="B9" s="8"/>
      <c r="C9" s="21"/>
      <c r="D9" s="30"/>
      <c r="E9" s="30"/>
      <c r="F9" s="30"/>
      <c r="G9" s="30"/>
      <c r="H9" s="30"/>
      <c r="I9" s="42"/>
      <c r="J9" s="48"/>
      <c r="K9" s="61" t="s">
        <v>23</v>
      </c>
      <c r="L9" s="66"/>
      <c r="M9" s="66" t="s">
        <v>28</v>
      </c>
      <c r="N9" s="75"/>
    </row>
    <row r="10" spans="2:15" s="2" customFormat="1" ht="26.25" customHeight="1">
      <c r="B10" s="9"/>
      <c r="C10" s="22"/>
      <c r="D10" s="31"/>
      <c r="E10" s="31"/>
      <c r="F10" s="31"/>
      <c r="G10" s="31"/>
      <c r="H10" s="31"/>
      <c r="I10" s="43"/>
      <c r="J10" s="49"/>
      <c r="K10" s="62" t="s">
        <v>16</v>
      </c>
      <c r="L10" s="67" t="s">
        <v>19</v>
      </c>
      <c r="M10" s="67" t="s">
        <v>21</v>
      </c>
      <c r="N10" s="76" t="s">
        <v>6</v>
      </c>
      <c r="O10" s="2"/>
    </row>
    <row r="11" spans="2:15" s="2" customFormat="1" ht="18.75" customHeight="1">
      <c r="B11" s="10" t="s">
        <v>10</v>
      </c>
      <c r="C11" s="23">
        <f>$N$7-($O$7-1)</f>
        <v>45382</v>
      </c>
      <c r="D11" s="23">
        <f t="shared" ref="D11:I11" si="0">C11+1</f>
        <v>45383</v>
      </c>
      <c r="E11" s="23">
        <f t="shared" si="0"/>
        <v>45384</v>
      </c>
      <c r="F11" s="23">
        <f t="shared" si="0"/>
        <v>45385</v>
      </c>
      <c r="G11" s="23">
        <f t="shared" si="0"/>
        <v>45386</v>
      </c>
      <c r="H11" s="23">
        <f t="shared" si="0"/>
        <v>45387</v>
      </c>
      <c r="I11" s="23">
        <f t="shared" si="0"/>
        <v>45388</v>
      </c>
      <c r="J11" s="50"/>
      <c r="K11" s="63">
        <f>COUNTIF(C12:I12,"&lt;&gt;対象外")</f>
        <v>7</v>
      </c>
      <c r="L11" s="68">
        <f>COUNTIF(C12:I12,"*休工*")</f>
        <v>0</v>
      </c>
      <c r="M11" s="72"/>
      <c r="N11" s="55"/>
      <c r="O11" s="2"/>
    </row>
    <row r="12" spans="2:15" s="2" customFormat="1" ht="26.25" customHeight="1">
      <c r="B12" s="11" t="s">
        <v>32</v>
      </c>
      <c r="C12" s="24"/>
      <c r="D12" s="24"/>
      <c r="E12" s="24"/>
      <c r="F12" s="24"/>
      <c r="G12" s="24"/>
      <c r="H12" s="24"/>
      <c r="I12" s="24"/>
      <c r="J12" s="51"/>
      <c r="K12" s="12"/>
      <c r="L12" s="69"/>
      <c r="M12" s="25"/>
      <c r="N12" s="56"/>
      <c r="O12" s="2"/>
    </row>
    <row r="13" spans="2:15" s="2" customFormat="1" ht="26.25" customHeight="1">
      <c r="B13" s="12" t="s">
        <v>14</v>
      </c>
      <c r="C13" s="25"/>
      <c r="D13" s="25"/>
      <c r="E13" s="25"/>
      <c r="F13" s="25"/>
      <c r="G13" s="25"/>
      <c r="H13" s="25"/>
      <c r="I13" s="25"/>
      <c r="J13" s="51"/>
      <c r="K13" s="13"/>
      <c r="L13" s="70"/>
      <c r="M13" s="27"/>
      <c r="N13" s="57"/>
      <c r="O13" s="2"/>
    </row>
    <row r="14" spans="2:15" s="2" customFormat="1" ht="18.75" customHeight="1">
      <c r="B14" s="7" t="s">
        <v>34</v>
      </c>
      <c r="C14" s="26">
        <f>I11+1</f>
        <v>45389</v>
      </c>
      <c r="D14" s="26">
        <f t="shared" ref="D14:I14" si="1">C14+1</f>
        <v>45390</v>
      </c>
      <c r="E14" s="26">
        <f t="shared" si="1"/>
        <v>45391</v>
      </c>
      <c r="F14" s="26">
        <f t="shared" si="1"/>
        <v>45392</v>
      </c>
      <c r="G14" s="26">
        <f t="shared" si="1"/>
        <v>45393</v>
      </c>
      <c r="H14" s="26">
        <f t="shared" si="1"/>
        <v>45394</v>
      </c>
      <c r="I14" s="26">
        <f t="shared" si="1"/>
        <v>45395</v>
      </c>
      <c r="J14" s="52"/>
      <c r="K14" s="63">
        <f>COUNTIF(C15:I15,"&lt;&gt;対象外")</f>
        <v>7</v>
      </c>
      <c r="L14" s="68">
        <f>COUNTIF(C15:I15,"*休工*")</f>
        <v>0</v>
      </c>
      <c r="M14" s="72"/>
      <c r="N14" s="55"/>
      <c r="O14" s="2"/>
    </row>
    <row r="15" spans="2:15" s="2" customFormat="1" ht="26.25" customHeight="1">
      <c r="B15" s="11" t="s">
        <v>32</v>
      </c>
      <c r="C15" s="24"/>
      <c r="D15" s="24"/>
      <c r="E15" s="24"/>
      <c r="F15" s="24"/>
      <c r="G15" s="24"/>
      <c r="H15" s="24"/>
      <c r="I15" s="24"/>
      <c r="J15" s="53"/>
      <c r="K15" s="12"/>
      <c r="L15" s="69"/>
      <c r="M15" s="25"/>
      <c r="N15" s="56"/>
      <c r="O15" s="2"/>
    </row>
    <row r="16" spans="2:15" s="2" customFormat="1" ht="26.25" customHeight="1">
      <c r="B16" s="13" t="s">
        <v>14</v>
      </c>
      <c r="C16" s="27"/>
      <c r="D16" s="27"/>
      <c r="E16" s="27"/>
      <c r="F16" s="27"/>
      <c r="G16" s="27"/>
      <c r="H16" s="27"/>
      <c r="I16" s="27"/>
      <c r="J16" s="54"/>
      <c r="K16" s="13"/>
      <c r="L16" s="70"/>
      <c r="M16" s="27"/>
      <c r="N16" s="57"/>
      <c r="O16" s="2"/>
    </row>
    <row r="17" spans="2:14" s="2" customFormat="1" ht="18.75" customHeight="1">
      <c r="B17" s="10" t="s">
        <v>10</v>
      </c>
      <c r="C17" s="23">
        <f>I14+1</f>
        <v>45396</v>
      </c>
      <c r="D17" s="23">
        <f t="shared" ref="D17:I17" si="2">C17+1</f>
        <v>45397</v>
      </c>
      <c r="E17" s="23">
        <f t="shared" si="2"/>
        <v>45398</v>
      </c>
      <c r="F17" s="23">
        <f t="shared" si="2"/>
        <v>45399</v>
      </c>
      <c r="G17" s="23">
        <f t="shared" si="2"/>
        <v>45400</v>
      </c>
      <c r="H17" s="23">
        <f t="shared" si="2"/>
        <v>45401</v>
      </c>
      <c r="I17" s="23">
        <f t="shared" si="2"/>
        <v>45402</v>
      </c>
      <c r="J17" s="55"/>
      <c r="K17" s="63">
        <f>COUNTIF(C18:I18,"&lt;&gt;対象外")</f>
        <v>7</v>
      </c>
      <c r="L17" s="68">
        <f>COUNTIF(C18:I18,"*休工*")</f>
        <v>0</v>
      </c>
      <c r="M17" s="72"/>
      <c r="N17" s="55"/>
    </row>
    <row r="18" spans="2:14" s="2" customFormat="1" ht="26.25" customHeight="1">
      <c r="B18" s="11" t="s">
        <v>32</v>
      </c>
      <c r="C18" s="24"/>
      <c r="D18" s="24"/>
      <c r="E18" s="24"/>
      <c r="F18" s="24"/>
      <c r="G18" s="24"/>
      <c r="H18" s="24"/>
      <c r="I18" s="24"/>
      <c r="J18" s="56"/>
      <c r="K18" s="12"/>
      <c r="L18" s="69"/>
      <c r="M18" s="25"/>
      <c r="N18" s="56"/>
    </row>
    <row r="19" spans="2:14" s="2" customFormat="1" ht="26.25" customHeight="1">
      <c r="B19" s="13" t="s">
        <v>14</v>
      </c>
      <c r="C19" s="27"/>
      <c r="D19" s="27"/>
      <c r="E19" s="27"/>
      <c r="F19" s="27"/>
      <c r="G19" s="27"/>
      <c r="H19" s="27"/>
      <c r="I19" s="27"/>
      <c r="J19" s="57"/>
      <c r="K19" s="13"/>
      <c r="L19" s="70"/>
      <c r="M19" s="27"/>
      <c r="N19" s="57"/>
    </row>
    <row r="20" spans="2:14" s="2" customFormat="1" ht="18.75" customHeight="1">
      <c r="B20" s="7" t="s">
        <v>10</v>
      </c>
      <c r="C20" s="26">
        <f>I17+1</f>
        <v>45403</v>
      </c>
      <c r="D20" s="26">
        <f t="shared" ref="D20:I20" si="3">C20+1</f>
        <v>45404</v>
      </c>
      <c r="E20" s="26">
        <f t="shared" si="3"/>
        <v>45405</v>
      </c>
      <c r="F20" s="26">
        <f t="shared" si="3"/>
        <v>45406</v>
      </c>
      <c r="G20" s="26">
        <f t="shared" si="3"/>
        <v>45407</v>
      </c>
      <c r="H20" s="26">
        <f t="shared" si="3"/>
        <v>45408</v>
      </c>
      <c r="I20" s="26">
        <f t="shared" si="3"/>
        <v>45409</v>
      </c>
      <c r="J20" s="55"/>
      <c r="K20" s="63">
        <f>COUNTIF(C21:I21,"&lt;&gt;対象外")</f>
        <v>7</v>
      </c>
      <c r="L20" s="68">
        <f>COUNTIF(C21:I21,"*休工*")</f>
        <v>0</v>
      </c>
      <c r="M20" s="72"/>
      <c r="N20" s="55"/>
    </row>
    <row r="21" spans="2:14" s="2" customFormat="1" ht="26.25" customHeight="1">
      <c r="B21" s="11" t="s">
        <v>32</v>
      </c>
      <c r="C21" s="24"/>
      <c r="D21" s="24"/>
      <c r="E21" s="24"/>
      <c r="F21" s="24"/>
      <c r="G21" s="24"/>
      <c r="H21" s="24"/>
      <c r="I21" s="24"/>
      <c r="J21" s="56"/>
      <c r="K21" s="12"/>
      <c r="L21" s="69"/>
      <c r="M21" s="25"/>
      <c r="N21" s="56"/>
    </row>
    <row r="22" spans="2:14" s="2" customFormat="1" ht="26.25" customHeight="1">
      <c r="B22" s="13" t="s">
        <v>14</v>
      </c>
      <c r="C22" s="27"/>
      <c r="D22" s="27"/>
      <c r="E22" s="27"/>
      <c r="F22" s="27"/>
      <c r="G22" s="27"/>
      <c r="H22" s="27"/>
      <c r="I22" s="27"/>
      <c r="J22" s="57"/>
      <c r="K22" s="13"/>
      <c r="L22" s="70"/>
      <c r="M22" s="27"/>
      <c r="N22" s="57"/>
    </row>
    <row r="23" spans="2:14" s="2" customFormat="1" ht="18.75" customHeight="1">
      <c r="B23" s="10" t="s">
        <v>10</v>
      </c>
      <c r="C23" s="26">
        <f>I20+1</f>
        <v>45410</v>
      </c>
      <c r="D23" s="26">
        <f t="shared" ref="D23:I23" si="4">C23+1</f>
        <v>45411</v>
      </c>
      <c r="E23" s="26">
        <f t="shared" si="4"/>
        <v>45412</v>
      </c>
      <c r="F23" s="26">
        <f t="shared" si="4"/>
        <v>45413</v>
      </c>
      <c r="G23" s="26">
        <f t="shared" si="4"/>
        <v>45414</v>
      </c>
      <c r="H23" s="26">
        <f t="shared" si="4"/>
        <v>45415</v>
      </c>
      <c r="I23" s="26">
        <f t="shared" si="4"/>
        <v>45416</v>
      </c>
      <c r="J23" s="55"/>
      <c r="K23" s="63">
        <f>COUNTIF(C24:I24,"&lt;&gt;対象外")</f>
        <v>7</v>
      </c>
      <c r="L23" s="68">
        <f>COUNTIF(C24:I24,"*休工*")</f>
        <v>0</v>
      </c>
      <c r="M23" s="72"/>
      <c r="N23" s="55"/>
    </row>
    <row r="24" spans="2:14" s="2" customFormat="1" ht="26.25" customHeight="1">
      <c r="B24" s="11" t="s">
        <v>32</v>
      </c>
      <c r="C24" s="24"/>
      <c r="D24" s="24"/>
      <c r="E24" s="24"/>
      <c r="F24" s="24"/>
      <c r="G24" s="24"/>
      <c r="H24" s="24"/>
      <c r="I24" s="24"/>
      <c r="J24" s="56"/>
      <c r="K24" s="12"/>
      <c r="L24" s="69"/>
      <c r="M24" s="25"/>
      <c r="N24" s="56"/>
    </row>
    <row r="25" spans="2:14" s="2" customFormat="1" ht="26.25" customHeight="1">
      <c r="B25" s="13" t="s">
        <v>14</v>
      </c>
      <c r="C25" s="27"/>
      <c r="D25" s="27"/>
      <c r="E25" s="27"/>
      <c r="F25" s="27"/>
      <c r="G25" s="27"/>
      <c r="H25" s="27"/>
      <c r="I25" s="27"/>
      <c r="J25" s="57"/>
      <c r="K25" s="13"/>
      <c r="L25" s="70"/>
      <c r="M25" s="27"/>
      <c r="N25" s="57"/>
    </row>
    <row r="26" spans="2:14" s="2" customFormat="1" ht="18.75" customHeight="1">
      <c r="B26" s="7" t="s">
        <v>10</v>
      </c>
      <c r="C26" s="26">
        <f>I23+1</f>
        <v>45417</v>
      </c>
      <c r="D26" s="26">
        <f t="shared" ref="D26:I26" si="5">C26+1</f>
        <v>45418</v>
      </c>
      <c r="E26" s="26">
        <f t="shared" si="5"/>
        <v>45419</v>
      </c>
      <c r="F26" s="26">
        <f t="shared" si="5"/>
        <v>45420</v>
      </c>
      <c r="G26" s="26">
        <f t="shared" si="5"/>
        <v>45421</v>
      </c>
      <c r="H26" s="26">
        <f t="shared" si="5"/>
        <v>45422</v>
      </c>
      <c r="I26" s="26">
        <f t="shared" si="5"/>
        <v>45423</v>
      </c>
      <c r="J26" s="55"/>
      <c r="K26" s="63">
        <f>COUNTIF(C27:I27,"&lt;&gt;対象外")</f>
        <v>7</v>
      </c>
      <c r="L26" s="68">
        <f>COUNTIF(C27:I27,"*休工*")</f>
        <v>0</v>
      </c>
      <c r="M26" s="72"/>
      <c r="N26" s="55"/>
    </row>
    <row r="27" spans="2:14" s="2" customFormat="1" ht="26.25" customHeight="1">
      <c r="B27" s="11" t="s">
        <v>32</v>
      </c>
      <c r="C27" s="24"/>
      <c r="D27" s="24"/>
      <c r="E27" s="24"/>
      <c r="F27" s="24"/>
      <c r="G27" s="24"/>
      <c r="H27" s="24"/>
      <c r="I27" s="24"/>
      <c r="J27" s="56"/>
      <c r="K27" s="12"/>
      <c r="L27" s="69"/>
      <c r="M27" s="25"/>
      <c r="N27" s="56"/>
    </row>
    <row r="28" spans="2:14" s="2" customFormat="1" ht="26.25" customHeight="1">
      <c r="B28" s="13" t="s">
        <v>14</v>
      </c>
      <c r="C28" s="27"/>
      <c r="D28" s="27"/>
      <c r="E28" s="27"/>
      <c r="F28" s="27"/>
      <c r="G28" s="27"/>
      <c r="H28" s="27"/>
      <c r="I28" s="27"/>
      <c r="J28" s="57"/>
      <c r="K28" s="13"/>
      <c r="L28" s="70"/>
      <c r="M28" s="27"/>
      <c r="N28" s="57"/>
    </row>
    <row r="29" spans="2:14" s="2" customFormat="1" ht="18.75" customHeight="1">
      <c r="B29" s="7" t="s">
        <v>34</v>
      </c>
      <c r="C29" s="26">
        <f>I26+1</f>
        <v>45424</v>
      </c>
      <c r="D29" s="26">
        <f t="shared" ref="D29:I29" si="6">C29+1</f>
        <v>45425</v>
      </c>
      <c r="E29" s="26">
        <f t="shared" si="6"/>
        <v>45426</v>
      </c>
      <c r="F29" s="26">
        <f t="shared" si="6"/>
        <v>45427</v>
      </c>
      <c r="G29" s="26">
        <f t="shared" si="6"/>
        <v>45428</v>
      </c>
      <c r="H29" s="26">
        <f t="shared" si="6"/>
        <v>45429</v>
      </c>
      <c r="I29" s="26">
        <f t="shared" si="6"/>
        <v>45430</v>
      </c>
      <c r="J29" s="55"/>
      <c r="K29" s="63">
        <f>COUNTIF(C30:I30,"&lt;&gt;対象外")</f>
        <v>7</v>
      </c>
      <c r="L29" s="68">
        <f>COUNTIF(C30:I30,"*休工*")</f>
        <v>0</v>
      </c>
      <c r="M29" s="72"/>
      <c r="N29" s="55"/>
    </row>
    <row r="30" spans="2:14" s="2" customFormat="1" ht="26.25" customHeight="1">
      <c r="B30" s="11" t="s">
        <v>32</v>
      </c>
      <c r="C30" s="24"/>
      <c r="D30" s="24"/>
      <c r="E30" s="24"/>
      <c r="F30" s="24"/>
      <c r="G30" s="24"/>
      <c r="H30" s="24"/>
      <c r="I30" s="24"/>
      <c r="J30" s="56"/>
      <c r="K30" s="12"/>
      <c r="L30" s="69"/>
      <c r="M30" s="25"/>
      <c r="N30" s="56"/>
    </row>
    <row r="31" spans="2:14" s="2" customFormat="1" ht="26.25" customHeight="1">
      <c r="B31" s="13" t="s">
        <v>14</v>
      </c>
      <c r="C31" s="27"/>
      <c r="D31" s="27"/>
      <c r="E31" s="27"/>
      <c r="F31" s="27"/>
      <c r="G31" s="27"/>
      <c r="H31" s="27"/>
      <c r="I31" s="27"/>
      <c r="J31" s="57"/>
      <c r="K31" s="13"/>
      <c r="L31" s="70"/>
      <c r="M31" s="27"/>
      <c r="N31" s="57"/>
    </row>
    <row r="32" spans="2:14" s="2" customFormat="1" ht="18.75" customHeight="1">
      <c r="B32" s="10" t="s">
        <v>10</v>
      </c>
      <c r="C32" s="26">
        <f>I29+1</f>
        <v>45431</v>
      </c>
      <c r="D32" s="26">
        <f t="shared" ref="D32:I32" si="7">C32+1</f>
        <v>45432</v>
      </c>
      <c r="E32" s="26">
        <f t="shared" si="7"/>
        <v>45433</v>
      </c>
      <c r="F32" s="26">
        <f t="shared" si="7"/>
        <v>45434</v>
      </c>
      <c r="G32" s="26">
        <f t="shared" si="7"/>
        <v>45435</v>
      </c>
      <c r="H32" s="26">
        <f t="shared" si="7"/>
        <v>45436</v>
      </c>
      <c r="I32" s="26">
        <f t="shared" si="7"/>
        <v>45437</v>
      </c>
      <c r="J32" s="55"/>
      <c r="K32" s="63">
        <f>COUNTIF(C33:I33,"&lt;&gt;対象外")</f>
        <v>7</v>
      </c>
      <c r="L32" s="68">
        <f>COUNTIF(C33:I33,"*休工*")</f>
        <v>0</v>
      </c>
      <c r="M32" s="72"/>
      <c r="N32" s="55"/>
    </row>
    <row r="33" spans="2:14" s="2" customFormat="1" ht="26.25" customHeight="1">
      <c r="B33" s="11" t="s">
        <v>32</v>
      </c>
      <c r="C33" s="24"/>
      <c r="D33" s="24"/>
      <c r="E33" s="24"/>
      <c r="F33" s="24"/>
      <c r="G33" s="24"/>
      <c r="H33" s="24"/>
      <c r="I33" s="24"/>
      <c r="J33" s="56"/>
      <c r="K33" s="12"/>
      <c r="L33" s="69"/>
      <c r="M33" s="25"/>
      <c r="N33" s="56"/>
    </row>
    <row r="34" spans="2:14" s="2" customFormat="1" ht="26.25" customHeight="1">
      <c r="B34" s="13" t="s">
        <v>14</v>
      </c>
      <c r="C34" s="27"/>
      <c r="D34" s="27"/>
      <c r="E34" s="27"/>
      <c r="F34" s="27"/>
      <c r="G34" s="27"/>
      <c r="H34" s="27"/>
      <c r="I34" s="27"/>
      <c r="J34" s="57"/>
      <c r="K34" s="13"/>
      <c r="L34" s="70"/>
      <c r="M34" s="27"/>
      <c r="N34" s="57"/>
    </row>
    <row r="35" spans="2:14" s="2" customFormat="1" ht="18.75" customHeight="1">
      <c r="B35" s="7" t="s">
        <v>10</v>
      </c>
      <c r="C35" s="26">
        <f>I32+1</f>
        <v>45438</v>
      </c>
      <c r="D35" s="26">
        <f t="shared" ref="D35:I35" si="8">C35+1</f>
        <v>45439</v>
      </c>
      <c r="E35" s="26">
        <f t="shared" si="8"/>
        <v>45440</v>
      </c>
      <c r="F35" s="26">
        <f t="shared" si="8"/>
        <v>45441</v>
      </c>
      <c r="G35" s="26">
        <f t="shared" si="8"/>
        <v>45442</v>
      </c>
      <c r="H35" s="26">
        <f t="shared" si="8"/>
        <v>45443</v>
      </c>
      <c r="I35" s="26">
        <f t="shared" si="8"/>
        <v>45444</v>
      </c>
      <c r="J35" s="55"/>
      <c r="K35" s="63">
        <f>COUNTIF(C36:I36,"&lt;&gt;対象外")</f>
        <v>7</v>
      </c>
      <c r="L35" s="68">
        <f>COUNTIF(C36:I36,"*休工*")</f>
        <v>0</v>
      </c>
      <c r="M35" s="72"/>
      <c r="N35" s="55"/>
    </row>
    <row r="36" spans="2:14" s="2" customFormat="1" ht="26.25" customHeight="1">
      <c r="B36" s="11" t="s">
        <v>32</v>
      </c>
      <c r="C36" s="24"/>
      <c r="D36" s="24"/>
      <c r="E36" s="24"/>
      <c r="F36" s="24"/>
      <c r="G36" s="24"/>
      <c r="H36" s="24"/>
      <c r="I36" s="24"/>
      <c r="J36" s="56"/>
      <c r="K36" s="12"/>
      <c r="L36" s="69"/>
      <c r="M36" s="25"/>
      <c r="N36" s="56"/>
    </row>
    <row r="37" spans="2:14" s="2" customFormat="1" ht="26.25" customHeight="1">
      <c r="B37" s="13" t="s">
        <v>14</v>
      </c>
      <c r="C37" s="27"/>
      <c r="D37" s="27"/>
      <c r="E37" s="27"/>
      <c r="F37" s="27"/>
      <c r="G37" s="27"/>
      <c r="H37" s="27"/>
      <c r="I37" s="27"/>
      <c r="J37" s="57"/>
      <c r="K37" s="13"/>
      <c r="L37" s="70"/>
      <c r="M37" s="27"/>
      <c r="N37" s="57"/>
    </row>
    <row r="38" spans="2:14" s="2" customFormat="1" ht="18.75" customHeight="1">
      <c r="B38" s="10" t="s">
        <v>10</v>
      </c>
      <c r="C38" s="26">
        <f>I35+1</f>
        <v>45445</v>
      </c>
      <c r="D38" s="26">
        <f t="shared" ref="D38:I38" si="9">C38+1</f>
        <v>45446</v>
      </c>
      <c r="E38" s="26">
        <f t="shared" si="9"/>
        <v>45447</v>
      </c>
      <c r="F38" s="26">
        <f t="shared" si="9"/>
        <v>45448</v>
      </c>
      <c r="G38" s="26">
        <f t="shared" si="9"/>
        <v>45449</v>
      </c>
      <c r="H38" s="26">
        <f t="shared" si="9"/>
        <v>45450</v>
      </c>
      <c r="I38" s="26">
        <f t="shared" si="9"/>
        <v>45451</v>
      </c>
      <c r="J38" s="55"/>
      <c r="K38" s="63">
        <f>COUNTIF(C39:I39,"&lt;&gt;対象外")</f>
        <v>7</v>
      </c>
      <c r="L38" s="68">
        <f>COUNTIF(C39:I39,"*休工*")</f>
        <v>0</v>
      </c>
      <c r="M38" s="72"/>
      <c r="N38" s="55"/>
    </row>
    <row r="39" spans="2:14" s="2" customFormat="1" ht="26.25" customHeight="1">
      <c r="B39" s="11" t="s">
        <v>32</v>
      </c>
      <c r="C39" s="24"/>
      <c r="D39" s="24"/>
      <c r="E39" s="24"/>
      <c r="F39" s="24"/>
      <c r="G39" s="24"/>
      <c r="H39" s="24"/>
      <c r="I39" s="24"/>
      <c r="J39" s="56"/>
      <c r="K39" s="12"/>
      <c r="L39" s="69"/>
      <c r="M39" s="25"/>
      <c r="N39" s="56"/>
    </row>
    <row r="40" spans="2:14" s="2" customFormat="1" ht="26.25" customHeight="1">
      <c r="B40" s="13" t="s">
        <v>14</v>
      </c>
      <c r="C40" s="27"/>
      <c r="D40" s="27"/>
      <c r="E40" s="27"/>
      <c r="F40" s="27"/>
      <c r="G40" s="27"/>
      <c r="H40" s="27"/>
      <c r="I40" s="27"/>
      <c r="J40" s="57"/>
      <c r="K40" s="13"/>
      <c r="L40" s="70"/>
      <c r="M40" s="27"/>
      <c r="N40" s="57"/>
    </row>
    <row r="41" spans="2:14" s="2" customFormat="1" ht="18.75" customHeight="1">
      <c r="B41" s="7" t="s">
        <v>34</v>
      </c>
      <c r="C41" s="26">
        <f>I38+1</f>
        <v>45452</v>
      </c>
      <c r="D41" s="26">
        <f t="shared" ref="D41:I41" si="10">C41+1</f>
        <v>45453</v>
      </c>
      <c r="E41" s="26">
        <f t="shared" si="10"/>
        <v>45454</v>
      </c>
      <c r="F41" s="26">
        <f t="shared" si="10"/>
        <v>45455</v>
      </c>
      <c r="G41" s="26">
        <f t="shared" si="10"/>
        <v>45456</v>
      </c>
      <c r="H41" s="26">
        <f t="shared" si="10"/>
        <v>45457</v>
      </c>
      <c r="I41" s="26">
        <f t="shared" si="10"/>
        <v>45458</v>
      </c>
      <c r="J41" s="52"/>
      <c r="K41" s="63">
        <f>COUNTIF(C42:I42,"&lt;&gt;対象外")</f>
        <v>7</v>
      </c>
      <c r="L41" s="68">
        <f>COUNTIF(C42:I42,"*休工*")</f>
        <v>0</v>
      </c>
      <c r="M41" s="72"/>
      <c r="N41" s="55"/>
    </row>
    <row r="42" spans="2:14" s="2" customFormat="1" ht="26.25" customHeight="1">
      <c r="B42" s="11" t="s">
        <v>32</v>
      </c>
      <c r="C42" s="24"/>
      <c r="D42" s="24"/>
      <c r="E42" s="24"/>
      <c r="F42" s="24"/>
      <c r="G42" s="24"/>
      <c r="H42" s="24"/>
      <c r="I42" s="24"/>
      <c r="J42" s="53"/>
      <c r="K42" s="12"/>
      <c r="L42" s="69"/>
      <c r="M42" s="25"/>
      <c r="N42" s="56"/>
    </row>
    <row r="43" spans="2:14" s="2" customFormat="1" ht="26.25" customHeight="1">
      <c r="B43" s="13" t="s">
        <v>14</v>
      </c>
      <c r="C43" s="27"/>
      <c r="D43" s="27"/>
      <c r="E43" s="27"/>
      <c r="F43" s="27"/>
      <c r="G43" s="27"/>
      <c r="H43" s="27"/>
      <c r="I43" s="27"/>
      <c r="J43" s="54"/>
      <c r="K43" s="13"/>
      <c r="L43" s="70"/>
      <c r="M43" s="27"/>
      <c r="N43" s="57"/>
    </row>
    <row r="44" spans="2:14" s="2" customFormat="1" ht="18.75" customHeight="1">
      <c r="B44" s="10" t="s">
        <v>10</v>
      </c>
      <c r="C44" s="23">
        <f>I41+1</f>
        <v>45459</v>
      </c>
      <c r="D44" s="23">
        <f t="shared" ref="D44:I44" si="11">C44+1</f>
        <v>45460</v>
      </c>
      <c r="E44" s="23">
        <f t="shared" si="11"/>
        <v>45461</v>
      </c>
      <c r="F44" s="23">
        <f t="shared" si="11"/>
        <v>45462</v>
      </c>
      <c r="G44" s="23">
        <f t="shared" si="11"/>
        <v>45463</v>
      </c>
      <c r="H44" s="23">
        <f t="shared" si="11"/>
        <v>45464</v>
      </c>
      <c r="I44" s="23">
        <f t="shared" si="11"/>
        <v>45465</v>
      </c>
      <c r="J44" s="55"/>
      <c r="K44" s="63">
        <f>COUNTIF(C45:I45,"&lt;&gt;対象外")</f>
        <v>7</v>
      </c>
      <c r="L44" s="68">
        <f>COUNTIF(C45:I45,"*休工*")</f>
        <v>0</v>
      </c>
      <c r="M44" s="72"/>
      <c r="N44" s="55"/>
    </row>
    <row r="45" spans="2:14" s="2" customFormat="1" ht="26.25" customHeight="1">
      <c r="B45" s="11" t="s">
        <v>32</v>
      </c>
      <c r="C45" s="24"/>
      <c r="D45" s="24"/>
      <c r="E45" s="24"/>
      <c r="F45" s="24"/>
      <c r="G45" s="24"/>
      <c r="H45" s="24"/>
      <c r="I45" s="24"/>
      <c r="J45" s="56"/>
      <c r="K45" s="12"/>
      <c r="L45" s="69"/>
      <c r="M45" s="25"/>
      <c r="N45" s="56"/>
    </row>
    <row r="46" spans="2:14" s="2" customFormat="1" ht="26.25" customHeight="1">
      <c r="B46" s="13" t="s">
        <v>14</v>
      </c>
      <c r="C46" s="27"/>
      <c r="D46" s="27"/>
      <c r="E46" s="27"/>
      <c r="F46" s="27"/>
      <c r="G46" s="27"/>
      <c r="H46" s="27"/>
      <c r="I46" s="27"/>
      <c r="J46" s="57"/>
      <c r="K46" s="13"/>
      <c r="L46" s="70"/>
      <c r="M46" s="27"/>
      <c r="N46" s="57"/>
    </row>
    <row r="47" spans="2:14" s="2" customFormat="1" ht="18.75" customHeight="1">
      <c r="B47" s="7" t="s">
        <v>10</v>
      </c>
      <c r="C47" s="26">
        <f>I44+1</f>
        <v>45466</v>
      </c>
      <c r="D47" s="26">
        <f t="shared" ref="D47:I47" si="12">C47+1</f>
        <v>45467</v>
      </c>
      <c r="E47" s="26">
        <f t="shared" si="12"/>
        <v>45468</v>
      </c>
      <c r="F47" s="26">
        <f t="shared" si="12"/>
        <v>45469</v>
      </c>
      <c r="G47" s="26">
        <f t="shared" si="12"/>
        <v>45470</v>
      </c>
      <c r="H47" s="26">
        <f t="shared" si="12"/>
        <v>45471</v>
      </c>
      <c r="I47" s="26">
        <f t="shared" si="12"/>
        <v>45472</v>
      </c>
      <c r="J47" s="55"/>
      <c r="K47" s="63">
        <f>COUNTIF(C48:I48,"&lt;&gt;対象外")</f>
        <v>7</v>
      </c>
      <c r="L47" s="68">
        <f>COUNTIF(C48:I48,"*休工*")</f>
        <v>0</v>
      </c>
      <c r="M47" s="72"/>
      <c r="N47" s="55"/>
    </row>
    <row r="48" spans="2:14" s="2" customFormat="1" ht="26.25" customHeight="1">
      <c r="B48" s="11" t="s">
        <v>32</v>
      </c>
      <c r="C48" s="24"/>
      <c r="D48" s="24"/>
      <c r="E48" s="24"/>
      <c r="F48" s="24"/>
      <c r="G48" s="24"/>
      <c r="H48" s="24"/>
      <c r="I48" s="24"/>
      <c r="J48" s="56"/>
      <c r="K48" s="12"/>
      <c r="L48" s="69"/>
      <c r="M48" s="25"/>
      <c r="N48" s="56"/>
    </row>
    <row r="49" spans="2:14" s="2" customFormat="1" ht="26.25" customHeight="1">
      <c r="B49" s="13" t="s">
        <v>14</v>
      </c>
      <c r="C49" s="27"/>
      <c r="D49" s="27"/>
      <c r="E49" s="27"/>
      <c r="F49" s="27"/>
      <c r="G49" s="27"/>
      <c r="H49" s="27"/>
      <c r="I49" s="27"/>
      <c r="J49" s="57"/>
      <c r="K49" s="13"/>
      <c r="L49" s="70"/>
      <c r="M49" s="27"/>
      <c r="N49" s="57"/>
    </row>
    <row r="50" spans="2:14" s="2" customFormat="1" ht="18.75" customHeight="1">
      <c r="B50" s="10" t="s">
        <v>10</v>
      </c>
      <c r="C50" s="26">
        <f>I47+1</f>
        <v>45473</v>
      </c>
      <c r="D50" s="26">
        <f t="shared" ref="D50:I50" si="13">C50+1</f>
        <v>45474</v>
      </c>
      <c r="E50" s="26">
        <f t="shared" si="13"/>
        <v>45475</v>
      </c>
      <c r="F50" s="26">
        <f t="shared" si="13"/>
        <v>45476</v>
      </c>
      <c r="G50" s="26">
        <f t="shared" si="13"/>
        <v>45477</v>
      </c>
      <c r="H50" s="26">
        <f t="shared" si="13"/>
        <v>45478</v>
      </c>
      <c r="I50" s="26">
        <f t="shared" si="13"/>
        <v>45479</v>
      </c>
      <c r="J50" s="55"/>
      <c r="K50" s="63">
        <f>COUNTIF(C51:I51,"&lt;&gt;対象外")</f>
        <v>7</v>
      </c>
      <c r="L50" s="68">
        <f>COUNTIF(C51:I51,"*休工*")</f>
        <v>0</v>
      </c>
      <c r="M50" s="72"/>
      <c r="N50" s="55"/>
    </row>
    <row r="51" spans="2:14" s="2" customFormat="1" ht="26.25" customHeight="1">
      <c r="B51" s="11" t="s">
        <v>32</v>
      </c>
      <c r="C51" s="24"/>
      <c r="D51" s="24"/>
      <c r="E51" s="24"/>
      <c r="F51" s="24"/>
      <c r="G51" s="24"/>
      <c r="H51" s="24"/>
      <c r="I51" s="24"/>
      <c r="J51" s="56"/>
      <c r="K51" s="12"/>
      <c r="L51" s="69"/>
      <c r="M51" s="25"/>
      <c r="N51" s="56"/>
    </row>
    <row r="52" spans="2:14" s="2" customFormat="1" ht="26.25" customHeight="1">
      <c r="B52" s="13" t="s">
        <v>14</v>
      </c>
      <c r="C52" s="27"/>
      <c r="D52" s="27"/>
      <c r="E52" s="27"/>
      <c r="F52" s="27"/>
      <c r="G52" s="27"/>
      <c r="H52" s="27"/>
      <c r="I52" s="27"/>
      <c r="J52" s="57"/>
      <c r="K52" s="13"/>
      <c r="L52" s="70"/>
      <c r="M52" s="27"/>
      <c r="N52" s="57"/>
    </row>
    <row r="53" spans="2:14" s="2" customFormat="1" ht="18.75" customHeight="1">
      <c r="B53" s="7" t="s">
        <v>10</v>
      </c>
      <c r="C53" s="26">
        <f>I50+1</f>
        <v>45480</v>
      </c>
      <c r="D53" s="26">
        <f t="shared" ref="D53:I53" si="14">C53+1</f>
        <v>45481</v>
      </c>
      <c r="E53" s="26">
        <f t="shared" si="14"/>
        <v>45482</v>
      </c>
      <c r="F53" s="26">
        <f t="shared" si="14"/>
        <v>45483</v>
      </c>
      <c r="G53" s="26">
        <f t="shared" si="14"/>
        <v>45484</v>
      </c>
      <c r="H53" s="26">
        <f t="shared" si="14"/>
        <v>45485</v>
      </c>
      <c r="I53" s="26">
        <f t="shared" si="14"/>
        <v>45486</v>
      </c>
      <c r="J53" s="55"/>
      <c r="K53" s="63">
        <f>COUNTIF(C54:I54,"&lt;&gt;対象外")</f>
        <v>7</v>
      </c>
      <c r="L53" s="68">
        <f>COUNTIF(C54:I54,"*休工*")</f>
        <v>0</v>
      </c>
      <c r="M53" s="72"/>
      <c r="N53" s="55"/>
    </row>
    <row r="54" spans="2:14" s="2" customFormat="1" ht="26.25" customHeight="1">
      <c r="B54" s="11" t="s">
        <v>32</v>
      </c>
      <c r="C54" s="24"/>
      <c r="D54" s="24"/>
      <c r="E54" s="24"/>
      <c r="F54" s="24"/>
      <c r="G54" s="24"/>
      <c r="H54" s="24"/>
      <c r="I54" s="24"/>
      <c r="J54" s="56"/>
      <c r="K54" s="12"/>
      <c r="L54" s="69"/>
      <c r="M54" s="25"/>
      <c r="N54" s="56"/>
    </row>
    <row r="55" spans="2:14" s="2" customFormat="1" ht="26.25" customHeight="1">
      <c r="B55" s="13" t="s">
        <v>14</v>
      </c>
      <c r="C55" s="27"/>
      <c r="D55" s="27"/>
      <c r="E55" s="27"/>
      <c r="F55" s="27"/>
      <c r="G55" s="27"/>
      <c r="H55" s="27"/>
      <c r="I55" s="27"/>
      <c r="J55" s="57"/>
      <c r="K55" s="13"/>
      <c r="L55" s="70"/>
      <c r="M55" s="27"/>
      <c r="N55" s="57"/>
    </row>
    <row r="56" spans="2:14" s="2" customFormat="1" ht="18.75" customHeight="1">
      <c r="B56" s="7" t="s">
        <v>34</v>
      </c>
      <c r="C56" s="26">
        <f>I53+1</f>
        <v>45487</v>
      </c>
      <c r="D56" s="26">
        <f t="shared" ref="D56:I56" si="15">C56+1</f>
        <v>45488</v>
      </c>
      <c r="E56" s="26">
        <f t="shared" si="15"/>
        <v>45489</v>
      </c>
      <c r="F56" s="26">
        <f t="shared" si="15"/>
        <v>45490</v>
      </c>
      <c r="G56" s="26">
        <f t="shared" si="15"/>
        <v>45491</v>
      </c>
      <c r="H56" s="26">
        <f t="shared" si="15"/>
        <v>45492</v>
      </c>
      <c r="I56" s="26">
        <f t="shared" si="15"/>
        <v>45493</v>
      </c>
      <c r="J56" s="55"/>
      <c r="K56" s="63">
        <f>COUNTIF(C57:I57,"&lt;&gt;対象外")</f>
        <v>7</v>
      </c>
      <c r="L56" s="68">
        <f>COUNTIF(C57:I57,"*休工*")</f>
        <v>0</v>
      </c>
      <c r="M56" s="72"/>
      <c r="N56" s="55"/>
    </row>
    <row r="57" spans="2:14" s="2" customFormat="1" ht="26.25" customHeight="1">
      <c r="B57" s="11" t="s">
        <v>32</v>
      </c>
      <c r="C57" s="24"/>
      <c r="D57" s="24"/>
      <c r="E57" s="24"/>
      <c r="F57" s="24"/>
      <c r="G57" s="24"/>
      <c r="H57" s="24"/>
      <c r="I57" s="24"/>
      <c r="J57" s="56"/>
      <c r="K57" s="12"/>
      <c r="L57" s="69"/>
      <c r="M57" s="25"/>
      <c r="N57" s="56"/>
    </row>
    <row r="58" spans="2:14" s="2" customFormat="1" ht="26.25" customHeight="1">
      <c r="B58" s="13" t="s">
        <v>14</v>
      </c>
      <c r="C58" s="27"/>
      <c r="D58" s="27"/>
      <c r="E58" s="27"/>
      <c r="F58" s="27"/>
      <c r="G58" s="27"/>
      <c r="H58" s="27"/>
      <c r="I58" s="27"/>
      <c r="J58" s="57"/>
      <c r="K58" s="13"/>
      <c r="L58" s="70"/>
      <c r="M58" s="27"/>
      <c r="N58" s="57"/>
    </row>
    <row r="59" spans="2:14" s="2" customFormat="1" ht="18.75" customHeight="1">
      <c r="B59" s="10" t="s">
        <v>10</v>
      </c>
      <c r="C59" s="26">
        <f>I56+1</f>
        <v>45494</v>
      </c>
      <c r="D59" s="26">
        <f t="shared" ref="D59:I59" si="16">C59+1</f>
        <v>45495</v>
      </c>
      <c r="E59" s="26">
        <f t="shared" si="16"/>
        <v>45496</v>
      </c>
      <c r="F59" s="26">
        <f t="shared" si="16"/>
        <v>45497</v>
      </c>
      <c r="G59" s="26">
        <f t="shared" si="16"/>
        <v>45498</v>
      </c>
      <c r="H59" s="26">
        <f t="shared" si="16"/>
        <v>45499</v>
      </c>
      <c r="I59" s="26">
        <f t="shared" si="16"/>
        <v>45500</v>
      </c>
      <c r="J59" s="55"/>
      <c r="K59" s="63">
        <f>COUNTIF(C60:I60,"&lt;&gt;対象外")</f>
        <v>7</v>
      </c>
      <c r="L59" s="68">
        <f>COUNTIF(C60:I60,"*休工*")</f>
        <v>0</v>
      </c>
      <c r="M59" s="72"/>
      <c r="N59" s="55"/>
    </row>
    <row r="60" spans="2:14" s="2" customFormat="1" ht="26.25" customHeight="1">
      <c r="B60" s="11" t="s">
        <v>32</v>
      </c>
      <c r="C60" s="24"/>
      <c r="D60" s="24"/>
      <c r="E60" s="24"/>
      <c r="F60" s="24"/>
      <c r="G60" s="24"/>
      <c r="H60" s="24"/>
      <c r="I60" s="24"/>
      <c r="J60" s="56"/>
      <c r="K60" s="12"/>
      <c r="L60" s="69"/>
      <c r="M60" s="25"/>
      <c r="N60" s="56"/>
    </row>
    <row r="61" spans="2:14" s="2" customFormat="1" ht="26.25" customHeight="1">
      <c r="B61" s="13" t="s">
        <v>14</v>
      </c>
      <c r="C61" s="27"/>
      <c r="D61" s="27"/>
      <c r="E61" s="27"/>
      <c r="F61" s="27"/>
      <c r="G61" s="27"/>
      <c r="H61" s="27"/>
      <c r="I61" s="27"/>
      <c r="J61" s="57"/>
      <c r="K61" s="13"/>
      <c r="L61" s="70"/>
      <c r="M61" s="27"/>
      <c r="N61" s="57"/>
    </row>
    <row r="62" spans="2:14" s="2" customFormat="1" ht="18.75" customHeight="1">
      <c r="B62" s="7" t="s">
        <v>10</v>
      </c>
      <c r="C62" s="26">
        <f>I59+1</f>
        <v>45501</v>
      </c>
      <c r="D62" s="26">
        <f t="shared" ref="D62:I62" si="17">C62+1</f>
        <v>45502</v>
      </c>
      <c r="E62" s="26">
        <f t="shared" si="17"/>
        <v>45503</v>
      </c>
      <c r="F62" s="26">
        <f t="shared" si="17"/>
        <v>45504</v>
      </c>
      <c r="G62" s="26">
        <f t="shared" si="17"/>
        <v>45505</v>
      </c>
      <c r="H62" s="26">
        <f t="shared" si="17"/>
        <v>45506</v>
      </c>
      <c r="I62" s="26">
        <f t="shared" si="17"/>
        <v>45507</v>
      </c>
      <c r="J62" s="55"/>
      <c r="K62" s="63">
        <f>COUNTIF(C63:I63,"&lt;&gt;対象外")</f>
        <v>7</v>
      </c>
      <c r="L62" s="68">
        <f>COUNTIF(C63:I63,"*休工*")</f>
        <v>0</v>
      </c>
      <c r="M62" s="72"/>
      <c r="N62" s="55"/>
    </row>
    <row r="63" spans="2:14" s="2" customFormat="1" ht="26.25" customHeight="1">
      <c r="B63" s="11" t="s">
        <v>32</v>
      </c>
      <c r="C63" s="24"/>
      <c r="D63" s="24"/>
      <c r="E63" s="24"/>
      <c r="F63" s="24"/>
      <c r="G63" s="24"/>
      <c r="H63" s="24"/>
      <c r="I63" s="24"/>
      <c r="J63" s="56"/>
      <c r="K63" s="12"/>
      <c r="L63" s="69"/>
      <c r="M63" s="25"/>
      <c r="N63" s="56"/>
    </row>
    <row r="64" spans="2:14" s="2" customFormat="1" ht="26.25" customHeight="1">
      <c r="B64" s="13" t="s">
        <v>14</v>
      </c>
      <c r="C64" s="27"/>
      <c r="D64" s="27"/>
      <c r="E64" s="27"/>
      <c r="F64" s="27"/>
      <c r="G64" s="27"/>
      <c r="H64" s="27"/>
      <c r="I64" s="27"/>
      <c r="J64" s="57"/>
      <c r="K64" s="13"/>
      <c r="L64" s="70"/>
      <c r="M64" s="27"/>
      <c r="N64" s="57"/>
    </row>
    <row r="65" spans="2:14" s="2" customFormat="1" ht="18.75" customHeight="1">
      <c r="B65" s="10" t="s">
        <v>10</v>
      </c>
      <c r="C65" s="26">
        <f>I62+1</f>
        <v>45508</v>
      </c>
      <c r="D65" s="26">
        <f t="shared" ref="D65:I65" si="18">C65+1</f>
        <v>45509</v>
      </c>
      <c r="E65" s="26">
        <f t="shared" si="18"/>
        <v>45510</v>
      </c>
      <c r="F65" s="26">
        <f t="shared" si="18"/>
        <v>45511</v>
      </c>
      <c r="G65" s="26">
        <f t="shared" si="18"/>
        <v>45512</v>
      </c>
      <c r="H65" s="26">
        <f t="shared" si="18"/>
        <v>45513</v>
      </c>
      <c r="I65" s="26">
        <f t="shared" si="18"/>
        <v>45514</v>
      </c>
      <c r="J65" s="55"/>
      <c r="K65" s="63">
        <f>COUNTIF(C66:I66,"&lt;&gt;対象外")</f>
        <v>7</v>
      </c>
      <c r="L65" s="68">
        <f>COUNTIF(C66:I66,"*休工*")</f>
        <v>0</v>
      </c>
      <c r="M65" s="72"/>
      <c r="N65" s="55"/>
    </row>
    <row r="66" spans="2:14" s="2" customFormat="1" ht="26.25" customHeight="1">
      <c r="B66" s="11" t="s">
        <v>32</v>
      </c>
      <c r="C66" s="24"/>
      <c r="D66" s="24"/>
      <c r="E66" s="24"/>
      <c r="F66" s="24"/>
      <c r="G66" s="24"/>
      <c r="H66" s="24"/>
      <c r="I66" s="24"/>
      <c r="J66" s="56"/>
      <c r="K66" s="12"/>
      <c r="L66" s="69"/>
      <c r="M66" s="25"/>
      <c r="N66" s="56"/>
    </row>
    <row r="67" spans="2:14" s="2" customFormat="1" ht="26.25" customHeight="1">
      <c r="B67" s="13" t="s">
        <v>14</v>
      </c>
      <c r="C67" s="27"/>
      <c r="D67" s="27"/>
      <c r="E67" s="27"/>
      <c r="F67" s="27"/>
      <c r="G67" s="27"/>
      <c r="H67" s="27"/>
      <c r="I67" s="27"/>
      <c r="J67" s="57"/>
      <c r="K67" s="13"/>
      <c r="L67" s="70"/>
      <c r="M67" s="27"/>
      <c r="N67" s="57"/>
    </row>
    <row r="68" spans="2:14" s="2" customFormat="1" ht="18.75" customHeight="1">
      <c r="B68" s="7" t="s">
        <v>34</v>
      </c>
      <c r="C68" s="26">
        <f>I65+1</f>
        <v>45515</v>
      </c>
      <c r="D68" s="26">
        <f t="shared" ref="D68:I68" si="19">C68+1</f>
        <v>45516</v>
      </c>
      <c r="E68" s="26">
        <f t="shared" si="19"/>
        <v>45517</v>
      </c>
      <c r="F68" s="26">
        <f t="shared" si="19"/>
        <v>45518</v>
      </c>
      <c r="G68" s="26">
        <f t="shared" si="19"/>
        <v>45519</v>
      </c>
      <c r="H68" s="26">
        <f t="shared" si="19"/>
        <v>45520</v>
      </c>
      <c r="I68" s="26">
        <f t="shared" si="19"/>
        <v>45521</v>
      </c>
      <c r="J68" s="52"/>
      <c r="K68" s="63">
        <f>COUNTIF(C69:I69,"&lt;&gt;対象外")</f>
        <v>7</v>
      </c>
      <c r="L68" s="68">
        <f>COUNTIF(C69:I69,"*休工*")</f>
        <v>0</v>
      </c>
      <c r="M68" s="72"/>
      <c r="N68" s="55"/>
    </row>
    <row r="69" spans="2:14" s="2" customFormat="1" ht="26.25" customHeight="1">
      <c r="B69" s="11" t="s">
        <v>32</v>
      </c>
      <c r="C69" s="24"/>
      <c r="D69" s="24"/>
      <c r="E69" s="24"/>
      <c r="F69" s="24"/>
      <c r="G69" s="24"/>
      <c r="H69" s="24"/>
      <c r="I69" s="24"/>
      <c r="J69" s="53"/>
      <c r="K69" s="12"/>
      <c r="L69" s="69"/>
      <c r="M69" s="25"/>
      <c r="N69" s="56"/>
    </row>
    <row r="70" spans="2:14" s="2" customFormat="1" ht="26.25" customHeight="1">
      <c r="B70" s="13" t="s">
        <v>14</v>
      </c>
      <c r="C70" s="27"/>
      <c r="D70" s="27"/>
      <c r="E70" s="27"/>
      <c r="F70" s="27"/>
      <c r="G70" s="27"/>
      <c r="H70" s="27"/>
      <c r="I70" s="27"/>
      <c r="J70" s="54"/>
      <c r="K70" s="13"/>
      <c r="L70" s="70"/>
      <c r="M70" s="27"/>
      <c r="N70" s="57"/>
    </row>
    <row r="71" spans="2:14" s="2" customFormat="1" ht="18.75" customHeight="1">
      <c r="B71" s="10" t="s">
        <v>10</v>
      </c>
      <c r="C71" s="23">
        <f>I68+1</f>
        <v>45522</v>
      </c>
      <c r="D71" s="23">
        <f t="shared" ref="D71:I71" si="20">C71+1</f>
        <v>45523</v>
      </c>
      <c r="E71" s="23">
        <f t="shared" si="20"/>
        <v>45524</v>
      </c>
      <c r="F71" s="23">
        <f t="shared" si="20"/>
        <v>45525</v>
      </c>
      <c r="G71" s="23">
        <f t="shared" si="20"/>
        <v>45526</v>
      </c>
      <c r="H71" s="23">
        <f t="shared" si="20"/>
        <v>45527</v>
      </c>
      <c r="I71" s="23">
        <f t="shared" si="20"/>
        <v>45528</v>
      </c>
      <c r="J71" s="55"/>
      <c r="K71" s="63">
        <f>COUNTIF(C72:I72,"&lt;&gt;対象外")</f>
        <v>7</v>
      </c>
      <c r="L71" s="68">
        <f>COUNTIF(C72:I72,"*休工*")</f>
        <v>0</v>
      </c>
      <c r="M71" s="72"/>
      <c r="N71" s="55"/>
    </row>
    <row r="72" spans="2:14" s="2" customFormat="1" ht="26.25" customHeight="1">
      <c r="B72" s="11" t="s">
        <v>32</v>
      </c>
      <c r="C72" s="24"/>
      <c r="D72" s="24"/>
      <c r="E72" s="24"/>
      <c r="F72" s="24"/>
      <c r="G72" s="24"/>
      <c r="H72" s="24"/>
      <c r="I72" s="24"/>
      <c r="J72" s="56"/>
      <c r="K72" s="12"/>
      <c r="L72" s="69"/>
      <c r="M72" s="25"/>
      <c r="N72" s="56"/>
    </row>
    <row r="73" spans="2:14" s="2" customFormat="1" ht="26.25" customHeight="1">
      <c r="B73" s="13" t="s">
        <v>14</v>
      </c>
      <c r="C73" s="27"/>
      <c r="D73" s="27"/>
      <c r="E73" s="27"/>
      <c r="F73" s="27"/>
      <c r="G73" s="27"/>
      <c r="H73" s="27"/>
      <c r="I73" s="27"/>
      <c r="J73" s="57"/>
      <c r="K73" s="13"/>
      <c r="L73" s="70"/>
      <c r="M73" s="27"/>
      <c r="N73" s="57"/>
    </row>
    <row r="74" spans="2:14" s="2" customFormat="1" ht="18.75" customHeight="1">
      <c r="B74" s="7" t="s">
        <v>10</v>
      </c>
      <c r="C74" s="26">
        <f>I71+1</f>
        <v>45529</v>
      </c>
      <c r="D74" s="26">
        <f t="shared" ref="D74:I74" si="21">C74+1</f>
        <v>45530</v>
      </c>
      <c r="E74" s="26">
        <f t="shared" si="21"/>
        <v>45531</v>
      </c>
      <c r="F74" s="26">
        <f t="shared" si="21"/>
        <v>45532</v>
      </c>
      <c r="G74" s="26">
        <f t="shared" si="21"/>
        <v>45533</v>
      </c>
      <c r="H74" s="26">
        <f t="shared" si="21"/>
        <v>45534</v>
      </c>
      <c r="I74" s="26">
        <f t="shared" si="21"/>
        <v>45535</v>
      </c>
      <c r="J74" s="55"/>
      <c r="K74" s="63">
        <f>COUNTIF(C75:I75,"&lt;&gt;対象外")</f>
        <v>7</v>
      </c>
      <c r="L74" s="68">
        <f>COUNTIF(C75:I75,"*休工*")</f>
        <v>0</v>
      </c>
      <c r="M74" s="72"/>
      <c r="N74" s="55"/>
    </row>
    <row r="75" spans="2:14" s="2" customFormat="1" ht="26.25" customHeight="1">
      <c r="B75" s="11" t="s">
        <v>32</v>
      </c>
      <c r="C75" s="24"/>
      <c r="D75" s="24"/>
      <c r="E75" s="24"/>
      <c r="F75" s="24"/>
      <c r="G75" s="24"/>
      <c r="H75" s="24"/>
      <c r="I75" s="24"/>
      <c r="J75" s="56"/>
      <c r="K75" s="12"/>
      <c r="L75" s="69"/>
      <c r="M75" s="25"/>
      <c r="N75" s="56"/>
    </row>
    <row r="76" spans="2:14" s="2" customFormat="1" ht="26.25" customHeight="1">
      <c r="B76" s="13" t="s">
        <v>14</v>
      </c>
      <c r="C76" s="27"/>
      <c r="D76" s="27"/>
      <c r="E76" s="27"/>
      <c r="F76" s="27"/>
      <c r="G76" s="27"/>
      <c r="H76" s="27"/>
      <c r="I76" s="27"/>
      <c r="J76" s="57"/>
      <c r="K76" s="13"/>
      <c r="L76" s="70"/>
      <c r="M76" s="27"/>
      <c r="N76" s="57"/>
    </row>
    <row r="77" spans="2:14" s="2" customFormat="1" ht="18.75" customHeight="1">
      <c r="B77" s="10" t="s">
        <v>10</v>
      </c>
      <c r="C77" s="26">
        <f>I74+1</f>
        <v>45536</v>
      </c>
      <c r="D77" s="26">
        <f t="shared" ref="D77:I77" si="22">C77+1</f>
        <v>45537</v>
      </c>
      <c r="E77" s="26">
        <f t="shared" si="22"/>
        <v>45538</v>
      </c>
      <c r="F77" s="26">
        <f t="shared" si="22"/>
        <v>45539</v>
      </c>
      <c r="G77" s="26">
        <f t="shared" si="22"/>
        <v>45540</v>
      </c>
      <c r="H77" s="26">
        <f t="shared" si="22"/>
        <v>45541</v>
      </c>
      <c r="I77" s="26">
        <f t="shared" si="22"/>
        <v>45542</v>
      </c>
      <c r="J77" s="55"/>
      <c r="K77" s="63">
        <f>COUNTIF(C78:I78,"&lt;&gt;対象外")</f>
        <v>7</v>
      </c>
      <c r="L77" s="68">
        <f>COUNTIF(C78:I78,"*休工*")</f>
        <v>0</v>
      </c>
      <c r="M77" s="72"/>
      <c r="N77" s="55"/>
    </row>
    <row r="78" spans="2:14" s="2" customFormat="1" ht="26.25" customHeight="1">
      <c r="B78" s="11" t="s">
        <v>32</v>
      </c>
      <c r="C78" s="24"/>
      <c r="D78" s="24"/>
      <c r="E78" s="24"/>
      <c r="F78" s="24"/>
      <c r="G78" s="24"/>
      <c r="H78" s="24"/>
      <c r="I78" s="24"/>
      <c r="J78" s="56"/>
      <c r="K78" s="12"/>
      <c r="L78" s="69"/>
      <c r="M78" s="25"/>
      <c r="N78" s="56"/>
    </row>
    <row r="79" spans="2:14" s="2" customFormat="1" ht="26.25" customHeight="1">
      <c r="B79" s="13" t="s">
        <v>14</v>
      </c>
      <c r="C79" s="27"/>
      <c r="D79" s="27"/>
      <c r="E79" s="27"/>
      <c r="F79" s="27"/>
      <c r="G79" s="27"/>
      <c r="H79" s="27"/>
      <c r="I79" s="27"/>
      <c r="J79" s="57"/>
      <c r="K79" s="13"/>
      <c r="L79" s="70"/>
      <c r="M79" s="27"/>
      <c r="N79" s="57"/>
    </row>
    <row r="80" spans="2:14" s="2" customFormat="1" ht="18.75" customHeight="1">
      <c r="B80" s="7" t="s">
        <v>10</v>
      </c>
      <c r="C80" s="26">
        <f>I77+1</f>
        <v>45543</v>
      </c>
      <c r="D80" s="26">
        <f t="shared" ref="D80:I80" si="23">C80+1</f>
        <v>45544</v>
      </c>
      <c r="E80" s="26">
        <f t="shared" si="23"/>
        <v>45545</v>
      </c>
      <c r="F80" s="26">
        <f t="shared" si="23"/>
        <v>45546</v>
      </c>
      <c r="G80" s="26">
        <f t="shared" si="23"/>
        <v>45547</v>
      </c>
      <c r="H80" s="26">
        <f t="shared" si="23"/>
        <v>45548</v>
      </c>
      <c r="I80" s="26">
        <f t="shared" si="23"/>
        <v>45549</v>
      </c>
      <c r="J80" s="55"/>
      <c r="K80" s="63">
        <f>COUNTIF(C81:I81,"&lt;&gt;対象外")</f>
        <v>7</v>
      </c>
      <c r="L80" s="68">
        <f>COUNTIF(C81:I81,"*休工*")</f>
        <v>0</v>
      </c>
      <c r="M80" s="72"/>
      <c r="N80" s="55"/>
    </row>
    <row r="81" spans="2:14" s="2" customFormat="1" ht="26.25" customHeight="1">
      <c r="B81" s="11" t="s">
        <v>32</v>
      </c>
      <c r="C81" s="24"/>
      <c r="D81" s="24"/>
      <c r="E81" s="24"/>
      <c r="F81" s="24"/>
      <c r="G81" s="24"/>
      <c r="H81" s="24"/>
      <c r="I81" s="24"/>
      <c r="J81" s="56"/>
      <c r="K81" s="12"/>
      <c r="L81" s="69"/>
      <c r="M81" s="25"/>
      <c r="N81" s="56"/>
    </row>
    <row r="82" spans="2:14" s="2" customFormat="1" ht="26.25" customHeight="1">
      <c r="B82" s="13" t="s">
        <v>14</v>
      </c>
      <c r="C82" s="27"/>
      <c r="D82" s="27"/>
      <c r="E82" s="27"/>
      <c r="F82" s="27"/>
      <c r="G82" s="27"/>
      <c r="H82" s="27"/>
      <c r="I82" s="27"/>
      <c r="J82" s="57"/>
      <c r="K82" s="13"/>
      <c r="L82" s="70"/>
      <c r="M82" s="27"/>
      <c r="N82" s="57"/>
    </row>
    <row r="83" spans="2:14" s="2" customFormat="1" ht="18.75" customHeight="1">
      <c r="B83" s="7" t="s">
        <v>34</v>
      </c>
      <c r="C83" s="26">
        <f>I80+1</f>
        <v>45550</v>
      </c>
      <c r="D83" s="26">
        <f t="shared" ref="D83:I83" si="24">C83+1</f>
        <v>45551</v>
      </c>
      <c r="E83" s="26">
        <f t="shared" si="24"/>
        <v>45552</v>
      </c>
      <c r="F83" s="26">
        <f t="shared" si="24"/>
        <v>45553</v>
      </c>
      <c r="G83" s="26">
        <f t="shared" si="24"/>
        <v>45554</v>
      </c>
      <c r="H83" s="26">
        <f t="shared" si="24"/>
        <v>45555</v>
      </c>
      <c r="I83" s="26">
        <f t="shared" si="24"/>
        <v>45556</v>
      </c>
      <c r="J83" s="55"/>
      <c r="K83" s="63">
        <f>COUNTIF(C84:I84,"&lt;&gt;対象外")</f>
        <v>7</v>
      </c>
      <c r="L83" s="68">
        <f>COUNTIF(C84:I84,"*休工*")</f>
        <v>0</v>
      </c>
      <c r="M83" s="72"/>
      <c r="N83" s="55"/>
    </row>
    <row r="84" spans="2:14" s="2" customFormat="1" ht="26.25" customHeight="1">
      <c r="B84" s="11" t="s">
        <v>32</v>
      </c>
      <c r="C84" s="24"/>
      <c r="D84" s="24"/>
      <c r="E84" s="24"/>
      <c r="F84" s="24"/>
      <c r="G84" s="24"/>
      <c r="H84" s="24"/>
      <c r="I84" s="24"/>
      <c r="J84" s="56"/>
      <c r="K84" s="12"/>
      <c r="L84" s="69"/>
      <c r="M84" s="25"/>
      <c r="N84" s="56"/>
    </row>
    <row r="85" spans="2:14" s="2" customFormat="1" ht="26.25" customHeight="1">
      <c r="B85" s="13" t="s">
        <v>14</v>
      </c>
      <c r="C85" s="27"/>
      <c r="D85" s="27"/>
      <c r="E85" s="27"/>
      <c r="F85" s="27"/>
      <c r="G85" s="27"/>
      <c r="H85" s="27"/>
      <c r="I85" s="27"/>
      <c r="J85" s="57"/>
      <c r="K85" s="13"/>
      <c r="L85" s="70"/>
      <c r="M85" s="27"/>
      <c r="N85" s="57"/>
    </row>
    <row r="86" spans="2:14" s="2" customFormat="1" ht="18.75" customHeight="1">
      <c r="B86" s="10" t="s">
        <v>10</v>
      </c>
      <c r="C86" s="26">
        <f>I83+1</f>
        <v>45557</v>
      </c>
      <c r="D86" s="26">
        <f t="shared" ref="D86:I86" si="25">C86+1</f>
        <v>45558</v>
      </c>
      <c r="E86" s="26">
        <f t="shared" si="25"/>
        <v>45559</v>
      </c>
      <c r="F86" s="26">
        <f t="shared" si="25"/>
        <v>45560</v>
      </c>
      <c r="G86" s="26">
        <f t="shared" si="25"/>
        <v>45561</v>
      </c>
      <c r="H86" s="26">
        <f t="shared" si="25"/>
        <v>45562</v>
      </c>
      <c r="I86" s="26">
        <f t="shared" si="25"/>
        <v>45563</v>
      </c>
      <c r="J86" s="55"/>
      <c r="K86" s="63">
        <f>COUNTIF(C87:I87,"&lt;&gt;対象外")</f>
        <v>7</v>
      </c>
      <c r="L86" s="68">
        <f>COUNTIF(C87:I87,"*休工*")</f>
        <v>0</v>
      </c>
      <c r="M86" s="72"/>
      <c r="N86" s="55"/>
    </row>
    <row r="87" spans="2:14" s="2" customFormat="1" ht="26.25" customHeight="1">
      <c r="B87" s="11" t="s">
        <v>32</v>
      </c>
      <c r="C87" s="24"/>
      <c r="D87" s="24"/>
      <c r="E87" s="24"/>
      <c r="F87" s="24"/>
      <c r="G87" s="24"/>
      <c r="H87" s="24"/>
      <c r="I87" s="24"/>
      <c r="J87" s="56"/>
      <c r="K87" s="12"/>
      <c r="L87" s="69"/>
      <c r="M87" s="25"/>
      <c r="N87" s="56"/>
    </row>
    <row r="88" spans="2:14" s="2" customFormat="1" ht="26.25" customHeight="1">
      <c r="B88" s="13" t="s">
        <v>14</v>
      </c>
      <c r="C88" s="27"/>
      <c r="D88" s="27"/>
      <c r="E88" s="27"/>
      <c r="F88" s="27"/>
      <c r="G88" s="27"/>
      <c r="H88" s="27"/>
      <c r="I88" s="27"/>
      <c r="J88" s="57"/>
      <c r="K88" s="13"/>
      <c r="L88" s="70"/>
      <c r="M88" s="27"/>
      <c r="N88" s="57"/>
    </row>
    <row r="89" spans="2:14" s="2" customFormat="1" ht="18.75" customHeight="1">
      <c r="B89" s="7" t="s">
        <v>10</v>
      </c>
      <c r="C89" s="26">
        <f>I86+1</f>
        <v>45564</v>
      </c>
      <c r="D89" s="26">
        <f t="shared" ref="D89:I89" si="26">C89+1</f>
        <v>45565</v>
      </c>
      <c r="E89" s="26">
        <f t="shared" si="26"/>
        <v>45566</v>
      </c>
      <c r="F89" s="26">
        <f t="shared" si="26"/>
        <v>45567</v>
      </c>
      <c r="G89" s="26">
        <f t="shared" si="26"/>
        <v>45568</v>
      </c>
      <c r="H89" s="26">
        <f t="shared" si="26"/>
        <v>45569</v>
      </c>
      <c r="I89" s="26">
        <f t="shared" si="26"/>
        <v>45570</v>
      </c>
      <c r="J89" s="55"/>
      <c r="K89" s="63">
        <f>COUNTIF(C90:I90,"&lt;&gt;対象外")</f>
        <v>7</v>
      </c>
      <c r="L89" s="68">
        <f>COUNTIF(C90:I90,"*休工*")</f>
        <v>0</v>
      </c>
      <c r="M89" s="72"/>
      <c r="N89" s="55"/>
    </row>
    <row r="90" spans="2:14" s="2" customFormat="1" ht="26.25" customHeight="1">
      <c r="B90" s="11" t="s">
        <v>32</v>
      </c>
      <c r="C90" s="24"/>
      <c r="D90" s="24"/>
      <c r="E90" s="24"/>
      <c r="F90" s="24"/>
      <c r="G90" s="24"/>
      <c r="H90" s="24"/>
      <c r="I90" s="24"/>
      <c r="J90" s="56"/>
      <c r="K90" s="12"/>
      <c r="L90" s="69"/>
      <c r="M90" s="25"/>
      <c r="N90" s="56"/>
    </row>
    <row r="91" spans="2:14" s="2" customFormat="1" ht="26.25" customHeight="1">
      <c r="B91" s="13" t="s">
        <v>14</v>
      </c>
      <c r="C91" s="27"/>
      <c r="D91" s="27"/>
      <c r="E91" s="27"/>
      <c r="F91" s="27"/>
      <c r="G91" s="27"/>
      <c r="H91" s="27"/>
      <c r="I91" s="27"/>
      <c r="J91" s="57"/>
      <c r="K91" s="13"/>
      <c r="L91" s="70"/>
      <c r="M91" s="27"/>
      <c r="N91" s="57"/>
    </row>
    <row r="92" spans="2:14" s="2" customFormat="1" ht="18.75" customHeight="1">
      <c r="B92" s="10" t="s">
        <v>10</v>
      </c>
      <c r="C92" s="26">
        <f>I89+1</f>
        <v>45571</v>
      </c>
      <c r="D92" s="26">
        <f t="shared" ref="D92:I92" si="27">C92+1</f>
        <v>45572</v>
      </c>
      <c r="E92" s="26">
        <f t="shared" si="27"/>
        <v>45573</v>
      </c>
      <c r="F92" s="26">
        <f t="shared" si="27"/>
        <v>45574</v>
      </c>
      <c r="G92" s="26">
        <f t="shared" si="27"/>
        <v>45575</v>
      </c>
      <c r="H92" s="26">
        <f t="shared" si="27"/>
        <v>45576</v>
      </c>
      <c r="I92" s="26">
        <f t="shared" si="27"/>
        <v>45577</v>
      </c>
      <c r="J92" s="55"/>
      <c r="K92" s="63">
        <f>COUNTIF(C93:I93,"&lt;&gt;対象外")</f>
        <v>7</v>
      </c>
      <c r="L92" s="68">
        <f>COUNTIF(C93:I93,"*休工*")</f>
        <v>0</v>
      </c>
      <c r="M92" s="72"/>
      <c r="N92" s="55"/>
    </row>
    <row r="93" spans="2:14" s="2" customFormat="1" ht="26.25" customHeight="1">
      <c r="B93" s="11" t="s">
        <v>32</v>
      </c>
      <c r="C93" s="24"/>
      <c r="D93" s="24"/>
      <c r="E93" s="24"/>
      <c r="F93" s="24"/>
      <c r="G93" s="24"/>
      <c r="H93" s="24"/>
      <c r="I93" s="24"/>
      <c r="J93" s="56"/>
      <c r="K93" s="12"/>
      <c r="L93" s="69"/>
      <c r="M93" s="25"/>
      <c r="N93" s="56"/>
    </row>
    <row r="94" spans="2:14" s="2" customFormat="1" ht="26.25" customHeight="1">
      <c r="B94" s="13" t="s">
        <v>14</v>
      </c>
      <c r="C94" s="27"/>
      <c r="D94" s="27"/>
      <c r="E94" s="27"/>
      <c r="F94" s="27"/>
      <c r="G94" s="27"/>
      <c r="H94" s="27"/>
      <c r="I94" s="27"/>
      <c r="J94" s="57"/>
      <c r="K94" s="13"/>
      <c r="L94" s="70"/>
      <c r="M94" s="27"/>
      <c r="N94" s="57"/>
    </row>
    <row r="95" spans="2:14" s="2" customFormat="1" ht="18.75" customHeight="1">
      <c r="B95" s="7" t="s">
        <v>34</v>
      </c>
      <c r="C95" s="26">
        <f>I92+1</f>
        <v>45578</v>
      </c>
      <c r="D95" s="26">
        <f t="shared" ref="D95:I95" si="28">C95+1</f>
        <v>45579</v>
      </c>
      <c r="E95" s="26">
        <f t="shared" si="28"/>
        <v>45580</v>
      </c>
      <c r="F95" s="26">
        <f t="shared" si="28"/>
        <v>45581</v>
      </c>
      <c r="G95" s="26">
        <f t="shared" si="28"/>
        <v>45582</v>
      </c>
      <c r="H95" s="26">
        <f t="shared" si="28"/>
        <v>45583</v>
      </c>
      <c r="I95" s="26">
        <f t="shared" si="28"/>
        <v>45584</v>
      </c>
      <c r="J95" s="52"/>
      <c r="K95" s="63">
        <f>COUNTIF(C96:I96,"&lt;&gt;対象外")</f>
        <v>7</v>
      </c>
      <c r="L95" s="68">
        <f>COUNTIF(C96:I96,"*休工*")</f>
        <v>0</v>
      </c>
      <c r="M95" s="72"/>
      <c r="N95" s="55"/>
    </row>
    <row r="96" spans="2:14" s="2" customFormat="1" ht="26.25" customHeight="1">
      <c r="B96" s="11" t="s">
        <v>32</v>
      </c>
      <c r="C96" s="24"/>
      <c r="D96" s="24"/>
      <c r="E96" s="24"/>
      <c r="F96" s="24"/>
      <c r="G96" s="24"/>
      <c r="H96" s="24"/>
      <c r="I96" s="24"/>
      <c r="J96" s="53"/>
      <c r="K96" s="12"/>
      <c r="L96" s="69"/>
      <c r="M96" s="25"/>
      <c r="N96" s="56"/>
    </row>
    <row r="97" spans="2:14" s="2" customFormat="1" ht="26.25" customHeight="1">
      <c r="B97" s="13" t="s">
        <v>14</v>
      </c>
      <c r="C97" s="27"/>
      <c r="D97" s="27"/>
      <c r="E97" s="27"/>
      <c r="F97" s="27"/>
      <c r="G97" s="27"/>
      <c r="H97" s="27"/>
      <c r="I97" s="27"/>
      <c r="J97" s="54"/>
      <c r="K97" s="13"/>
      <c r="L97" s="70"/>
      <c r="M97" s="27"/>
      <c r="N97" s="57"/>
    </row>
    <row r="98" spans="2:14" s="2" customFormat="1" ht="18.75" customHeight="1">
      <c r="B98" s="10" t="s">
        <v>10</v>
      </c>
      <c r="C98" s="23">
        <f>I95+1</f>
        <v>45585</v>
      </c>
      <c r="D98" s="23">
        <f t="shared" ref="D98:I98" si="29">C98+1</f>
        <v>45586</v>
      </c>
      <c r="E98" s="23">
        <f t="shared" si="29"/>
        <v>45587</v>
      </c>
      <c r="F98" s="23">
        <f t="shared" si="29"/>
        <v>45588</v>
      </c>
      <c r="G98" s="23">
        <f t="shared" si="29"/>
        <v>45589</v>
      </c>
      <c r="H98" s="23">
        <f t="shared" si="29"/>
        <v>45590</v>
      </c>
      <c r="I98" s="23">
        <f t="shared" si="29"/>
        <v>45591</v>
      </c>
      <c r="J98" s="55"/>
      <c r="K98" s="63">
        <f>COUNTIF(C99:I99,"&lt;&gt;対象外")</f>
        <v>7</v>
      </c>
      <c r="L98" s="68">
        <f>COUNTIF(C99:I99,"*休工*")</f>
        <v>0</v>
      </c>
      <c r="M98" s="72"/>
      <c r="N98" s="55"/>
    </row>
    <row r="99" spans="2:14" s="2" customFormat="1" ht="26.25" customHeight="1">
      <c r="B99" s="11" t="s">
        <v>32</v>
      </c>
      <c r="C99" s="24"/>
      <c r="D99" s="24"/>
      <c r="E99" s="24"/>
      <c r="F99" s="24"/>
      <c r="G99" s="24"/>
      <c r="H99" s="24"/>
      <c r="I99" s="24"/>
      <c r="J99" s="56"/>
      <c r="K99" s="12"/>
      <c r="L99" s="69"/>
      <c r="M99" s="25"/>
      <c r="N99" s="56"/>
    </row>
    <row r="100" spans="2:14" s="2" customFormat="1" ht="26.25" customHeight="1">
      <c r="B100" s="13" t="s">
        <v>14</v>
      </c>
      <c r="C100" s="27"/>
      <c r="D100" s="27"/>
      <c r="E100" s="27"/>
      <c r="F100" s="27"/>
      <c r="G100" s="27"/>
      <c r="H100" s="27"/>
      <c r="I100" s="27"/>
      <c r="J100" s="57"/>
      <c r="K100" s="13"/>
      <c r="L100" s="70"/>
      <c r="M100" s="27"/>
      <c r="N100" s="57"/>
    </row>
    <row r="101" spans="2:14" s="2" customFormat="1" ht="18.75" customHeight="1">
      <c r="B101" s="7" t="s">
        <v>10</v>
      </c>
      <c r="C101" s="26">
        <f>I98+1</f>
        <v>45592</v>
      </c>
      <c r="D101" s="26">
        <f t="shared" ref="D101:I101" si="30">C101+1</f>
        <v>45593</v>
      </c>
      <c r="E101" s="26">
        <f t="shared" si="30"/>
        <v>45594</v>
      </c>
      <c r="F101" s="26">
        <f t="shared" si="30"/>
        <v>45595</v>
      </c>
      <c r="G101" s="26">
        <f t="shared" si="30"/>
        <v>45596</v>
      </c>
      <c r="H101" s="26">
        <f t="shared" si="30"/>
        <v>45597</v>
      </c>
      <c r="I101" s="26">
        <f t="shared" si="30"/>
        <v>45598</v>
      </c>
      <c r="J101" s="55"/>
      <c r="K101" s="63">
        <f>COUNTIF(C102:I102,"&lt;&gt;対象外")</f>
        <v>7</v>
      </c>
      <c r="L101" s="68">
        <f>COUNTIF(C102:I102,"*休工*")</f>
        <v>0</v>
      </c>
      <c r="M101" s="72"/>
      <c r="N101" s="55"/>
    </row>
    <row r="102" spans="2:14" s="2" customFormat="1" ht="26.25" customHeight="1">
      <c r="B102" s="11" t="s">
        <v>32</v>
      </c>
      <c r="C102" s="24"/>
      <c r="D102" s="24"/>
      <c r="E102" s="24"/>
      <c r="F102" s="24"/>
      <c r="G102" s="24"/>
      <c r="H102" s="24"/>
      <c r="I102" s="24"/>
      <c r="J102" s="56"/>
      <c r="K102" s="12"/>
      <c r="L102" s="69"/>
      <c r="M102" s="25"/>
      <c r="N102" s="56"/>
    </row>
    <row r="103" spans="2:14" s="2" customFormat="1" ht="26.25" customHeight="1">
      <c r="B103" s="13" t="s">
        <v>14</v>
      </c>
      <c r="C103" s="27"/>
      <c r="D103" s="27"/>
      <c r="E103" s="27"/>
      <c r="F103" s="27"/>
      <c r="G103" s="27"/>
      <c r="H103" s="27"/>
      <c r="I103" s="27"/>
      <c r="J103" s="57"/>
      <c r="K103" s="13"/>
      <c r="L103" s="70"/>
      <c r="M103" s="27"/>
      <c r="N103" s="57"/>
    </row>
    <row r="104" spans="2:14" s="2" customFormat="1" ht="18.75" customHeight="1">
      <c r="B104" s="10" t="s">
        <v>10</v>
      </c>
      <c r="C104" s="26">
        <f>I101+1</f>
        <v>45599</v>
      </c>
      <c r="D104" s="26">
        <f t="shared" ref="D104:I104" si="31">C104+1</f>
        <v>45600</v>
      </c>
      <c r="E104" s="26">
        <f t="shared" si="31"/>
        <v>45601</v>
      </c>
      <c r="F104" s="26">
        <f t="shared" si="31"/>
        <v>45602</v>
      </c>
      <c r="G104" s="26">
        <f t="shared" si="31"/>
        <v>45603</v>
      </c>
      <c r="H104" s="26">
        <f t="shared" si="31"/>
        <v>45604</v>
      </c>
      <c r="I104" s="26">
        <f t="shared" si="31"/>
        <v>45605</v>
      </c>
      <c r="J104" s="55"/>
      <c r="K104" s="63">
        <f>COUNTIF(C105:I105,"&lt;&gt;対象外")</f>
        <v>7</v>
      </c>
      <c r="L104" s="68">
        <f>COUNTIF(C105:I105,"*休工*")</f>
        <v>0</v>
      </c>
      <c r="M104" s="72"/>
      <c r="N104" s="55"/>
    </row>
    <row r="105" spans="2:14" s="2" customFormat="1" ht="26.25" customHeight="1">
      <c r="B105" s="11" t="s">
        <v>32</v>
      </c>
      <c r="C105" s="24"/>
      <c r="D105" s="24"/>
      <c r="E105" s="24"/>
      <c r="F105" s="24"/>
      <c r="G105" s="24"/>
      <c r="H105" s="24"/>
      <c r="I105" s="24"/>
      <c r="J105" s="56"/>
      <c r="K105" s="12"/>
      <c r="L105" s="69"/>
      <c r="M105" s="25"/>
      <c r="N105" s="56"/>
    </row>
    <row r="106" spans="2:14" s="2" customFormat="1" ht="26.25" customHeight="1">
      <c r="B106" s="13" t="s">
        <v>14</v>
      </c>
      <c r="C106" s="27"/>
      <c r="D106" s="27"/>
      <c r="E106" s="27"/>
      <c r="F106" s="27"/>
      <c r="G106" s="27"/>
      <c r="H106" s="27"/>
      <c r="I106" s="27"/>
      <c r="J106" s="57"/>
      <c r="K106" s="13"/>
      <c r="L106" s="70"/>
      <c r="M106" s="27"/>
      <c r="N106" s="57"/>
    </row>
    <row r="107" spans="2:14" s="2" customFormat="1" ht="18.75" customHeight="1">
      <c r="B107" s="7" t="s">
        <v>10</v>
      </c>
      <c r="C107" s="26">
        <f>I104+1</f>
        <v>45606</v>
      </c>
      <c r="D107" s="26">
        <f t="shared" ref="D107:I107" si="32">C107+1</f>
        <v>45607</v>
      </c>
      <c r="E107" s="26">
        <f t="shared" si="32"/>
        <v>45608</v>
      </c>
      <c r="F107" s="26">
        <f t="shared" si="32"/>
        <v>45609</v>
      </c>
      <c r="G107" s="26">
        <f t="shared" si="32"/>
        <v>45610</v>
      </c>
      <c r="H107" s="26">
        <f t="shared" si="32"/>
        <v>45611</v>
      </c>
      <c r="I107" s="26">
        <f t="shared" si="32"/>
        <v>45612</v>
      </c>
      <c r="J107" s="55"/>
      <c r="K107" s="63">
        <f>COUNTIF(C108:I108,"&lt;&gt;対象外")</f>
        <v>7</v>
      </c>
      <c r="L107" s="68">
        <f>COUNTIF(C108:I108,"*休工*")</f>
        <v>0</v>
      </c>
      <c r="M107" s="72"/>
      <c r="N107" s="55"/>
    </row>
    <row r="108" spans="2:14" s="2" customFormat="1" ht="26.25" customHeight="1">
      <c r="B108" s="11" t="s">
        <v>32</v>
      </c>
      <c r="C108" s="24"/>
      <c r="D108" s="24"/>
      <c r="E108" s="24"/>
      <c r="F108" s="24"/>
      <c r="G108" s="24"/>
      <c r="H108" s="24"/>
      <c r="I108" s="24"/>
      <c r="J108" s="56"/>
      <c r="K108" s="12"/>
      <c r="L108" s="69"/>
      <c r="M108" s="25"/>
      <c r="N108" s="56"/>
    </row>
    <row r="109" spans="2:14" s="2" customFormat="1" ht="26.25" customHeight="1">
      <c r="B109" s="13" t="s">
        <v>14</v>
      </c>
      <c r="C109" s="27"/>
      <c r="D109" s="27"/>
      <c r="E109" s="27"/>
      <c r="F109" s="27"/>
      <c r="G109" s="27"/>
      <c r="H109" s="27"/>
      <c r="I109" s="27"/>
      <c r="J109" s="57"/>
      <c r="K109" s="13"/>
      <c r="L109" s="70"/>
      <c r="M109" s="27"/>
      <c r="N109" s="57"/>
    </row>
    <row r="110" spans="2:14" s="2" customFormat="1" ht="18.75" customHeight="1">
      <c r="B110" s="7" t="s">
        <v>34</v>
      </c>
      <c r="C110" s="26">
        <f>I107+1</f>
        <v>45613</v>
      </c>
      <c r="D110" s="26">
        <f t="shared" ref="D110:I110" si="33">C110+1</f>
        <v>45614</v>
      </c>
      <c r="E110" s="26">
        <f t="shared" si="33"/>
        <v>45615</v>
      </c>
      <c r="F110" s="26">
        <f t="shared" si="33"/>
        <v>45616</v>
      </c>
      <c r="G110" s="26">
        <f t="shared" si="33"/>
        <v>45617</v>
      </c>
      <c r="H110" s="26">
        <f t="shared" si="33"/>
        <v>45618</v>
      </c>
      <c r="I110" s="26">
        <f t="shared" si="33"/>
        <v>45619</v>
      </c>
      <c r="J110" s="55"/>
      <c r="K110" s="63">
        <f>COUNTIF(C111:I111,"&lt;&gt;対象外")</f>
        <v>7</v>
      </c>
      <c r="L110" s="68">
        <f>COUNTIF(C111:I111,"*休工*")</f>
        <v>0</v>
      </c>
      <c r="M110" s="72"/>
      <c r="N110" s="55"/>
    </row>
    <row r="111" spans="2:14" s="2" customFormat="1" ht="26.25" customHeight="1">
      <c r="B111" s="11" t="s">
        <v>32</v>
      </c>
      <c r="C111" s="24"/>
      <c r="D111" s="24"/>
      <c r="E111" s="24"/>
      <c r="F111" s="24"/>
      <c r="G111" s="24"/>
      <c r="H111" s="24"/>
      <c r="I111" s="24"/>
      <c r="J111" s="56"/>
      <c r="K111" s="12"/>
      <c r="L111" s="69"/>
      <c r="M111" s="25"/>
      <c r="N111" s="56"/>
    </row>
    <row r="112" spans="2:14" s="2" customFormat="1" ht="26.25" customHeight="1">
      <c r="B112" s="13" t="s">
        <v>14</v>
      </c>
      <c r="C112" s="27"/>
      <c r="D112" s="27"/>
      <c r="E112" s="27"/>
      <c r="F112" s="27"/>
      <c r="G112" s="27"/>
      <c r="H112" s="27"/>
      <c r="I112" s="27"/>
      <c r="J112" s="57"/>
      <c r="K112" s="13"/>
      <c r="L112" s="70"/>
      <c r="M112" s="27"/>
      <c r="N112" s="57"/>
    </row>
    <row r="113" spans="2:14" s="2" customFormat="1" ht="18.75" customHeight="1">
      <c r="B113" s="10" t="s">
        <v>10</v>
      </c>
      <c r="C113" s="26">
        <f>I110+1</f>
        <v>45620</v>
      </c>
      <c r="D113" s="26">
        <f t="shared" ref="D113:I113" si="34">C113+1</f>
        <v>45621</v>
      </c>
      <c r="E113" s="26">
        <f t="shared" si="34"/>
        <v>45622</v>
      </c>
      <c r="F113" s="26">
        <f t="shared" si="34"/>
        <v>45623</v>
      </c>
      <c r="G113" s="26">
        <f t="shared" si="34"/>
        <v>45624</v>
      </c>
      <c r="H113" s="26">
        <f t="shared" si="34"/>
        <v>45625</v>
      </c>
      <c r="I113" s="26">
        <f t="shared" si="34"/>
        <v>45626</v>
      </c>
      <c r="J113" s="55"/>
      <c r="K113" s="63">
        <f>COUNTIF(C114:I114,"&lt;&gt;対象外")</f>
        <v>7</v>
      </c>
      <c r="L113" s="68">
        <f>COUNTIF(C114:I114,"*休工*")</f>
        <v>0</v>
      </c>
      <c r="M113" s="72"/>
      <c r="N113" s="55"/>
    </row>
    <row r="114" spans="2:14" s="2" customFormat="1" ht="26.25" customHeight="1">
      <c r="B114" s="11" t="s">
        <v>32</v>
      </c>
      <c r="C114" s="24"/>
      <c r="D114" s="24"/>
      <c r="E114" s="24"/>
      <c r="F114" s="24"/>
      <c r="G114" s="24"/>
      <c r="H114" s="24"/>
      <c r="I114" s="24"/>
      <c r="J114" s="56"/>
      <c r="K114" s="12"/>
      <c r="L114" s="69"/>
      <c r="M114" s="25"/>
      <c r="N114" s="56"/>
    </row>
    <row r="115" spans="2:14" s="2" customFormat="1" ht="26.25" customHeight="1">
      <c r="B115" s="13" t="s">
        <v>14</v>
      </c>
      <c r="C115" s="27"/>
      <c r="D115" s="27"/>
      <c r="E115" s="27"/>
      <c r="F115" s="27"/>
      <c r="G115" s="27"/>
      <c r="H115" s="27"/>
      <c r="I115" s="27"/>
      <c r="J115" s="57"/>
      <c r="K115" s="13"/>
      <c r="L115" s="70"/>
      <c r="M115" s="27"/>
      <c r="N115" s="57"/>
    </row>
    <row r="116" spans="2:14" s="2" customFormat="1" ht="18.75" customHeight="1">
      <c r="B116" s="7" t="s">
        <v>10</v>
      </c>
      <c r="C116" s="26">
        <f>I113+1</f>
        <v>45627</v>
      </c>
      <c r="D116" s="26">
        <f t="shared" ref="D116:I116" si="35">C116+1</f>
        <v>45628</v>
      </c>
      <c r="E116" s="26">
        <f t="shared" si="35"/>
        <v>45629</v>
      </c>
      <c r="F116" s="26">
        <f t="shared" si="35"/>
        <v>45630</v>
      </c>
      <c r="G116" s="26">
        <f t="shared" si="35"/>
        <v>45631</v>
      </c>
      <c r="H116" s="26">
        <f t="shared" si="35"/>
        <v>45632</v>
      </c>
      <c r="I116" s="26">
        <f t="shared" si="35"/>
        <v>45633</v>
      </c>
      <c r="J116" s="55"/>
      <c r="K116" s="63">
        <f>COUNTIF(C117:I117,"&lt;&gt;対象外")</f>
        <v>7</v>
      </c>
      <c r="L116" s="68">
        <f>COUNTIF(C117:I117,"*休工*")</f>
        <v>0</v>
      </c>
      <c r="M116" s="72"/>
      <c r="N116" s="55"/>
    </row>
    <row r="117" spans="2:14" s="2" customFormat="1" ht="26.25" customHeight="1">
      <c r="B117" s="11" t="s">
        <v>32</v>
      </c>
      <c r="C117" s="24"/>
      <c r="D117" s="24"/>
      <c r="E117" s="24"/>
      <c r="F117" s="24"/>
      <c r="G117" s="24"/>
      <c r="H117" s="24"/>
      <c r="I117" s="24"/>
      <c r="J117" s="56"/>
      <c r="K117" s="12"/>
      <c r="L117" s="69"/>
      <c r="M117" s="25"/>
      <c r="N117" s="56"/>
    </row>
    <row r="118" spans="2:14" s="2" customFormat="1" ht="26.25" customHeight="1">
      <c r="B118" s="13" t="s">
        <v>14</v>
      </c>
      <c r="C118" s="27"/>
      <c r="D118" s="27"/>
      <c r="E118" s="27"/>
      <c r="F118" s="27"/>
      <c r="G118" s="27"/>
      <c r="H118" s="27"/>
      <c r="I118" s="27"/>
      <c r="J118" s="57"/>
      <c r="K118" s="13"/>
      <c r="L118" s="70"/>
      <c r="M118" s="27"/>
      <c r="N118" s="57"/>
    </row>
    <row r="119" spans="2:14" s="2" customFormat="1" ht="18.75" customHeight="1">
      <c r="B119" s="10" t="s">
        <v>10</v>
      </c>
      <c r="C119" s="26">
        <f>I116+1</f>
        <v>45634</v>
      </c>
      <c r="D119" s="26">
        <f t="shared" ref="D119:I119" si="36">C119+1</f>
        <v>45635</v>
      </c>
      <c r="E119" s="26">
        <f t="shared" si="36"/>
        <v>45636</v>
      </c>
      <c r="F119" s="26">
        <f t="shared" si="36"/>
        <v>45637</v>
      </c>
      <c r="G119" s="26">
        <f t="shared" si="36"/>
        <v>45638</v>
      </c>
      <c r="H119" s="26">
        <f t="shared" si="36"/>
        <v>45639</v>
      </c>
      <c r="I119" s="26">
        <f t="shared" si="36"/>
        <v>45640</v>
      </c>
      <c r="J119" s="55"/>
      <c r="K119" s="63">
        <f>COUNTIF(C120:I120,"&lt;&gt;対象外")</f>
        <v>7</v>
      </c>
      <c r="L119" s="68">
        <f>COUNTIF(C120:I120,"*休工*")</f>
        <v>0</v>
      </c>
      <c r="M119" s="72"/>
      <c r="N119" s="55"/>
    </row>
    <row r="120" spans="2:14" s="2" customFormat="1" ht="26.25" customHeight="1">
      <c r="B120" s="11" t="s">
        <v>32</v>
      </c>
      <c r="C120" s="24"/>
      <c r="D120" s="24"/>
      <c r="E120" s="24"/>
      <c r="F120" s="24"/>
      <c r="G120" s="24"/>
      <c r="H120" s="24"/>
      <c r="I120" s="24"/>
      <c r="J120" s="56"/>
      <c r="K120" s="12"/>
      <c r="L120" s="69"/>
      <c r="M120" s="25"/>
      <c r="N120" s="56"/>
    </row>
    <row r="121" spans="2:14" s="2" customFormat="1" ht="26.25" customHeight="1">
      <c r="B121" s="13" t="s">
        <v>14</v>
      </c>
      <c r="C121" s="27"/>
      <c r="D121" s="27"/>
      <c r="E121" s="27"/>
      <c r="F121" s="27"/>
      <c r="G121" s="27"/>
      <c r="H121" s="27"/>
      <c r="I121" s="27"/>
      <c r="J121" s="57"/>
      <c r="K121" s="13"/>
      <c r="L121" s="70"/>
      <c r="M121" s="27"/>
      <c r="N121" s="57"/>
    </row>
    <row r="122" spans="2:14" s="2" customFormat="1" ht="18.75" customHeight="1">
      <c r="B122" s="7" t="s">
        <v>34</v>
      </c>
      <c r="C122" s="26">
        <f>I119+1</f>
        <v>45641</v>
      </c>
      <c r="D122" s="26">
        <f t="shared" ref="D122:I122" si="37">C122+1</f>
        <v>45642</v>
      </c>
      <c r="E122" s="26">
        <f t="shared" si="37"/>
        <v>45643</v>
      </c>
      <c r="F122" s="26">
        <f t="shared" si="37"/>
        <v>45644</v>
      </c>
      <c r="G122" s="26">
        <f t="shared" si="37"/>
        <v>45645</v>
      </c>
      <c r="H122" s="26">
        <f t="shared" si="37"/>
        <v>45646</v>
      </c>
      <c r="I122" s="26">
        <f t="shared" si="37"/>
        <v>45647</v>
      </c>
      <c r="J122" s="52"/>
      <c r="K122" s="63">
        <f>COUNTIF(C123:I123,"&lt;&gt;対象外")</f>
        <v>7</v>
      </c>
      <c r="L122" s="68">
        <f>COUNTIF(C123:I123,"*休工*")</f>
        <v>0</v>
      </c>
      <c r="M122" s="72"/>
      <c r="N122" s="55"/>
    </row>
    <row r="123" spans="2:14" s="2" customFormat="1" ht="26.25" customHeight="1">
      <c r="B123" s="11" t="s">
        <v>32</v>
      </c>
      <c r="C123" s="24"/>
      <c r="D123" s="24"/>
      <c r="E123" s="24"/>
      <c r="F123" s="24"/>
      <c r="G123" s="24"/>
      <c r="H123" s="24"/>
      <c r="I123" s="24"/>
      <c r="J123" s="53"/>
      <c r="K123" s="12"/>
      <c r="L123" s="69"/>
      <c r="M123" s="25"/>
      <c r="N123" s="56"/>
    </row>
    <row r="124" spans="2:14" s="2" customFormat="1" ht="26.25" customHeight="1">
      <c r="B124" s="13" t="s">
        <v>14</v>
      </c>
      <c r="C124" s="27"/>
      <c r="D124" s="27"/>
      <c r="E124" s="27"/>
      <c r="F124" s="27"/>
      <c r="G124" s="27"/>
      <c r="H124" s="27"/>
      <c r="I124" s="27"/>
      <c r="J124" s="54"/>
      <c r="K124" s="13"/>
      <c r="L124" s="70"/>
      <c r="M124" s="27"/>
      <c r="N124" s="57"/>
    </row>
    <row r="125" spans="2:14" s="2" customFormat="1" ht="18.75" customHeight="1">
      <c r="B125" s="10" t="s">
        <v>10</v>
      </c>
      <c r="C125" s="23">
        <f>I122+1</f>
        <v>45648</v>
      </c>
      <c r="D125" s="23">
        <f t="shared" ref="D125:I125" si="38">C125+1</f>
        <v>45649</v>
      </c>
      <c r="E125" s="23">
        <f t="shared" si="38"/>
        <v>45650</v>
      </c>
      <c r="F125" s="23">
        <f t="shared" si="38"/>
        <v>45651</v>
      </c>
      <c r="G125" s="23">
        <f t="shared" si="38"/>
        <v>45652</v>
      </c>
      <c r="H125" s="23">
        <f t="shared" si="38"/>
        <v>45653</v>
      </c>
      <c r="I125" s="23">
        <f t="shared" si="38"/>
        <v>45654</v>
      </c>
      <c r="J125" s="55"/>
      <c r="K125" s="63">
        <f>COUNTIF(C126:I126,"&lt;&gt;対象外")</f>
        <v>7</v>
      </c>
      <c r="L125" s="68">
        <f>COUNTIF(C126:I126,"*休工*")</f>
        <v>0</v>
      </c>
      <c r="M125" s="72"/>
      <c r="N125" s="55"/>
    </row>
    <row r="126" spans="2:14" s="2" customFormat="1" ht="26.25" customHeight="1">
      <c r="B126" s="11" t="s">
        <v>32</v>
      </c>
      <c r="C126" s="24"/>
      <c r="D126" s="24"/>
      <c r="E126" s="24"/>
      <c r="F126" s="24"/>
      <c r="G126" s="24"/>
      <c r="H126" s="24"/>
      <c r="I126" s="24"/>
      <c r="J126" s="56"/>
      <c r="K126" s="12"/>
      <c r="L126" s="69"/>
      <c r="M126" s="25"/>
      <c r="N126" s="56"/>
    </row>
    <row r="127" spans="2:14" s="2" customFormat="1" ht="26.25" customHeight="1">
      <c r="B127" s="13" t="s">
        <v>14</v>
      </c>
      <c r="C127" s="27"/>
      <c r="D127" s="27"/>
      <c r="E127" s="27"/>
      <c r="F127" s="27"/>
      <c r="G127" s="27"/>
      <c r="H127" s="27"/>
      <c r="I127" s="27"/>
      <c r="J127" s="57"/>
      <c r="K127" s="13"/>
      <c r="L127" s="70"/>
      <c r="M127" s="27"/>
      <c r="N127" s="57"/>
    </row>
    <row r="128" spans="2:14" s="2" customFormat="1" ht="18.75" customHeight="1">
      <c r="B128" s="7" t="s">
        <v>10</v>
      </c>
      <c r="C128" s="26">
        <f>I125+1</f>
        <v>45655</v>
      </c>
      <c r="D128" s="26">
        <f t="shared" ref="D128:I128" si="39">C128+1</f>
        <v>45656</v>
      </c>
      <c r="E128" s="26">
        <f t="shared" si="39"/>
        <v>45657</v>
      </c>
      <c r="F128" s="26">
        <f t="shared" si="39"/>
        <v>45658</v>
      </c>
      <c r="G128" s="26">
        <f t="shared" si="39"/>
        <v>45659</v>
      </c>
      <c r="H128" s="26">
        <f t="shared" si="39"/>
        <v>45660</v>
      </c>
      <c r="I128" s="26">
        <f t="shared" si="39"/>
        <v>45661</v>
      </c>
      <c r="J128" s="55"/>
      <c r="K128" s="63">
        <f>COUNTIF(C129:I129,"&lt;&gt;対象外")</f>
        <v>7</v>
      </c>
      <c r="L128" s="68">
        <f>COUNTIF(C129:I129,"*休工*")</f>
        <v>0</v>
      </c>
      <c r="M128" s="72"/>
      <c r="N128" s="55"/>
    </row>
    <row r="129" spans="2:14" s="2" customFormat="1" ht="26.25" customHeight="1">
      <c r="B129" s="11" t="s">
        <v>32</v>
      </c>
      <c r="C129" s="24"/>
      <c r="D129" s="24"/>
      <c r="E129" s="24"/>
      <c r="F129" s="24"/>
      <c r="G129" s="24"/>
      <c r="H129" s="24"/>
      <c r="I129" s="24"/>
      <c r="J129" s="56"/>
      <c r="K129" s="12"/>
      <c r="L129" s="69"/>
      <c r="M129" s="25"/>
      <c r="N129" s="56"/>
    </row>
    <row r="130" spans="2:14" s="2" customFormat="1" ht="26.25" customHeight="1">
      <c r="B130" s="13" t="s">
        <v>14</v>
      </c>
      <c r="C130" s="27"/>
      <c r="D130" s="27"/>
      <c r="E130" s="27"/>
      <c r="F130" s="27"/>
      <c r="G130" s="27"/>
      <c r="H130" s="27"/>
      <c r="I130" s="27"/>
      <c r="J130" s="57"/>
      <c r="K130" s="13"/>
      <c r="L130" s="70"/>
      <c r="M130" s="27"/>
      <c r="N130" s="57"/>
    </row>
    <row r="131" spans="2:14" s="2" customFormat="1" ht="18.75" customHeight="1">
      <c r="B131" s="10" t="s">
        <v>10</v>
      </c>
      <c r="C131" s="26">
        <f>I128+1</f>
        <v>45662</v>
      </c>
      <c r="D131" s="26">
        <f t="shared" ref="D131:I131" si="40">C131+1</f>
        <v>45663</v>
      </c>
      <c r="E131" s="26">
        <f t="shared" si="40"/>
        <v>45664</v>
      </c>
      <c r="F131" s="26">
        <f t="shared" si="40"/>
        <v>45665</v>
      </c>
      <c r="G131" s="26">
        <f t="shared" si="40"/>
        <v>45666</v>
      </c>
      <c r="H131" s="26">
        <f t="shared" si="40"/>
        <v>45667</v>
      </c>
      <c r="I131" s="26">
        <f t="shared" si="40"/>
        <v>45668</v>
      </c>
      <c r="J131" s="55"/>
      <c r="K131" s="63">
        <f>COUNTIF(C132:I132,"&lt;&gt;対象外")</f>
        <v>7</v>
      </c>
      <c r="L131" s="68">
        <f>COUNTIF(C132:I132,"*休工*")</f>
        <v>0</v>
      </c>
      <c r="M131" s="72"/>
      <c r="N131" s="55"/>
    </row>
    <row r="132" spans="2:14" s="2" customFormat="1" ht="26.25" customHeight="1">
      <c r="B132" s="11" t="s">
        <v>32</v>
      </c>
      <c r="C132" s="24"/>
      <c r="D132" s="24"/>
      <c r="E132" s="24"/>
      <c r="F132" s="24"/>
      <c r="G132" s="24"/>
      <c r="H132" s="24"/>
      <c r="I132" s="24"/>
      <c r="J132" s="56"/>
      <c r="K132" s="12"/>
      <c r="L132" s="69"/>
      <c r="M132" s="25"/>
      <c r="N132" s="56"/>
    </row>
    <row r="133" spans="2:14" s="2" customFormat="1" ht="26.25" customHeight="1">
      <c r="B133" s="13" t="s">
        <v>14</v>
      </c>
      <c r="C133" s="27"/>
      <c r="D133" s="27"/>
      <c r="E133" s="27"/>
      <c r="F133" s="27"/>
      <c r="G133" s="27"/>
      <c r="H133" s="27"/>
      <c r="I133" s="27"/>
      <c r="J133" s="57"/>
      <c r="K133" s="13"/>
      <c r="L133" s="70"/>
      <c r="M133" s="27"/>
      <c r="N133" s="57"/>
    </row>
    <row r="134" spans="2:14" s="2" customFormat="1" ht="18.75" customHeight="1">
      <c r="B134" s="7" t="s">
        <v>10</v>
      </c>
      <c r="C134" s="26">
        <f>I131+1</f>
        <v>45669</v>
      </c>
      <c r="D134" s="26">
        <f t="shared" ref="D134:I134" si="41">C134+1</f>
        <v>45670</v>
      </c>
      <c r="E134" s="26">
        <f t="shared" si="41"/>
        <v>45671</v>
      </c>
      <c r="F134" s="26">
        <f t="shared" si="41"/>
        <v>45672</v>
      </c>
      <c r="G134" s="26">
        <f t="shared" si="41"/>
        <v>45673</v>
      </c>
      <c r="H134" s="26">
        <f t="shared" si="41"/>
        <v>45674</v>
      </c>
      <c r="I134" s="26">
        <f t="shared" si="41"/>
        <v>45675</v>
      </c>
      <c r="J134" s="55"/>
      <c r="K134" s="63">
        <f>COUNTIF(C135:I135,"&lt;&gt;対象外")</f>
        <v>7</v>
      </c>
      <c r="L134" s="68">
        <f>COUNTIF(C135:I135,"*休工*")</f>
        <v>0</v>
      </c>
      <c r="M134" s="72"/>
      <c r="N134" s="55"/>
    </row>
    <row r="135" spans="2:14" s="2" customFormat="1" ht="26.25" customHeight="1">
      <c r="B135" s="11" t="s">
        <v>32</v>
      </c>
      <c r="C135" s="24"/>
      <c r="D135" s="24"/>
      <c r="E135" s="24"/>
      <c r="F135" s="24"/>
      <c r="G135" s="24"/>
      <c r="H135" s="24"/>
      <c r="I135" s="24"/>
      <c r="J135" s="56"/>
      <c r="K135" s="12"/>
      <c r="L135" s="69"/>
      <c r="M135" s="25"/>
      <c r="N135" s="56"/>
    </row>
    <row r="136" spans="2:14" s="2" customFormat="1" ht="26.25" customHeight="1">
      <c r="B136" s="13" t="s">
        <v>14</v>
      </c>
      <c r="C136" s="27"/>
      <c r="D136" s="27"/>
      <c r="E136" s="27"/>
      <c r="F136" s="27"/>
      <c r="G136" s="27"/>
      <c r="H136" s="27"/>
      <c r="I136" s="27"/>
      <c r="J136" s="57"/>
      <c r="K136" s="13"/>
      <c r="L136" s="70"/>
      <c r="M136" s="27"/>
      <c r="N136" s="57"/>
    </row>
    <row r="137" spans="2:14" s="2" customFormat="1" ht="18.75" customHeight="1">
      <c r="B137" s="7" t="s">
        <v>34</v>
      </c>
      <c r="C137" s="26">
        <f>I134+1</f>
        <v>45676</v>
      </c>
      <c r="D137" s="26">
        <f t="shared" ref="D137:I137" si="42">C137+1</f>
        <v>45677</v>
      </c>
      <c r="E137" s="26">
        <f t="shared" si="42"/>
        <v>45678</v>
      </c>
      <c r="F137" s="26">
        <f t="shared" si="42"/>
        <v>45679</v>
      </c>
      <c r="G137" s="26">
        <f t="shared" si="42"/>
        <v>45680</v>
      </c>
      <c r="H137" s="26">
        <f t="shared" si="42"/>
        <v>45681</v>
      </c>
      <c r="I137" s="26">
        <f t="shared" si="42"/>
        <v>45682</v>
      </c>
      <c r="J137" s="55"/>
      <c r="K137" s="63">
        <f>COUNTIF(C138:I138,"&lt;&gt;対象外")</f>
        <v>7</v>
      </c>
      <c r="L137" s="68">
        <f>COUNTIF(C138:I138,"*休工*")</f>
        <v>0</v>
      </c>
      <c r="M137" s="72"/>
      <c r="N137" s="55"/>
    </row>
    <row r="138" spans="2:14" s="2" customFormat="1" ht="26.25" customHeight="1">
      <c r="B138" s="11" t="s">
        <v>32</v>
      </c>
      <c r="C138" s="24"/>
      <c r="D138" s="24"/>
      <c r="E138" s="24"/>
      <c r="F138" s="24"/>
      <c r="G138" s="24"/>
      <c r="H138" s="24"/>
      <c r="I138" s="24"/>
      <c r="J138" s="56"/>
      <c r="K138" s="12"/>
      <c r="L138" s="69"/>
      <c r="M138" s="25"/>
      <c r="N138" s="56"/>
    </row>
    <row r="139" spans="2:14" s="2" customFormat="1" ht="26.25" customHeight="1">
      <c r="B139" s="13" t="s">
        <v>14</v>
      </c>
      <c r="C139" s="27"/>
      <c r="D139" s="27"/>
      <c r="E139" s="27"/>
      <c r="F139" s="27"/>
      <c r="G139" s="27"/>
      <c r="H139" s="27"/>
      <c r="I139" s="27"/>
      <c r="J139" s="57"/>
      <c r="K139" s="13"/>
      <c r="L139" s="70"/>
      <c r="M139" s="27"/>
      <c r="N139" s="57"/>
    </row>
    <row r="140" spans="2:14" s="2" customFormat="1" ht="18.75" customHeight="1">
      <c r="B140" s="10" t="s">
        <v>10</v>
      </c>
      <c r="C140" s="26">
        <f>I137+1</f>
        <v>45683</v>
      </c>
      <c r="D140" s="26">
        <f t="shared" ref="D140:I140" si="43">C140+1</f>
        <v>45684</v>
      </c>
      <c r="E140" s="26">
        <f t="shared" si="43"/>
        <v>45685</v>
      </c>
      <c r="F140" s="26">
        <f t="shared" si="43"/>
        <v>45686</v>
      </c>
      <c r="G140" s="26">
        <f t="shared" si="43"/>
        <v>45687</v>
      </c>
      <c r="H140" s="26">
        <f t="shared" si="43"/>
        <v>45688</v>
      </c>
      <c r="I140" s="26">
        <f t="shared" si="43"/>
        <v>45689</v>
      </c>
      <c r="J140" s="55"/>
      <c r="K140" s="63">
        <f>COUNTIF(C141:I141,"&lt;&gt;対象外")</f>
        <v>7</v>
      </c>
      <c r="L140" s="68">
        <f>COUNTIF(C141:I141,"*休工*")</f>
        <v>0</v>
      </c>
      <c r="M140" s="72"/>
      <c r="N140" s="55"/>
    </row>
    <row r="141" spans="2:14" s="2" customFormat="1" ht="26.25" customHeight="1">
      <c r="B141" s="11" t="s">
        <v>32</v>
      </c>
      <c r="C141" s="24"/>
      <c r="D141" s="24"/>
      <c r="E141" s="24"/>
      <c r="F141" s="24"/>
      <c r="G141" s="24"/>
      <c r="H141" s="24"/>
      <c r="I141" s="24"/>
      <c r="J141" s="56"/>
      <c r="K141" s="12"/>
      <c r="L141" s="69"/>
      <c r="M141" s="25"/>
      <c r="N141" s="56"/>
    </row>
    <row r="142" spans="2:14" s="2" customFormat="1" ht="26.25" customHeight="1">
      <c r="B142" s="13" t="s">
        <v>14</v>
      </c>
      <c r="C142" s="27"/>
      <c r="D142" s="27"/>
      <c r="E142" s="27"/>
      <c r="F142" s="27"/>
      <c r="G142" s="27"/>
      <c r="H142" s="27"/>
      <c r="I142" s="27"/>
      <c r="J142" s="57"/>
      <c r="K142" s="13"/>
      <c r="L142" s="70"/>
      <c r="M142" s="27"/>
      <c r="N142" s="57"/>
    </row>
    <row r="143" spans="2:14" s="2" customFormat="1" ht="18.75" customHeight="1">
      <c r="B143" s="7" t="s">
        <v>10</v>
      </c>
      <c r="C143" s="26">
        <f>I140+1</f>
        <v>45690</v>
      </c>
      <c r="D143" s="26">
        <f t="shared" ref="D143:I143" si="44">C143+1</f>
        <v>45691</v>
      </c>
      <c r="E143" s="26">
        <f t="shared" si="44"/>
        <v>45692</v>
      </c>
      <c r="F143" s="26">
        <f t="shared" si="44"/>
        <v>45693</v>
      </c>
      <c r="G143" s="26">
        <f t="shared" si="44"/>
        <v>45694</v>
      </c>
      <c r="H143" s="26">
        <f t="shared" si="44"/>
        <v>45695</v>
      </c>
      <c r="I143" s="26">
        <f t="shared" si="44"/>
        <v>45696</v>
      </c>
      <c r="J143" s="55"/>
      <c r="K143" s="63">
        <f>COUNTIF(C144:I144,"&lt;&gt;対象外")</f>
        <v>7</v>
      </c>
      <c r="L143" s="68">
        <f>COUNTIF(C144:I144,"*休工*")</f>
        <v>0</v>
      </c>
      <c r="M143" s="72"/>
      <c r="N143" s="55"/>
    </row>
    <row r="144" spans="2:14" s="2" customFormat="1" ht="26.25" customHeight="1">
      <c r="B144" s="11" t="s">
        <v>32</v>
      </c>
      <c r="C144" s="24"/>
      <c r="D144" s="24"/>
      <c r="E144" s="24"/>
      <c r="F144" s="24"/>
      <c r="G144" s="24"/>
      <c r="H144" s="24"/>
      <c r="I144" s="24"/>
      <c r="J144" s="56"/>
      <c r="K144" s="12"/>
      <c r="L144" s="69"/>
      <c r="M144" s="25"/>
      <c r="N144" s="56"/>
    </row>
    <row r="145" spans="2:14" s="2" customFormat="1" ht="26.25" customHeight="1">
      <c r="B145" s="13" t="s">
        <v>14</v>
      </c>
      <c r="C145" s="27"/>
      <c r="D145" s="27"/>
      <c r="E145" s="27"/>
      <c r="F145" s="27"/>
      <c r="G145" s="27"/>
      <c r="H145" s="27"/>
      <c r="I145" s="27"/>
      <c r="J145" s="57"/>
      <c r="K145" s="13"/>
      <c r="L145" s="70"/>
      <c r="M145" s="27"/>
      <c r="N145" s="57"/>
    </row>
    <row r="146" spans="2:14" s="2" customFormat="1" ht="18.75" customHeight="1">
      <c r="B146" s="10" t="s">
        <v>10</v>
      </c>
      <c r="C146" s="26">
        <f>I143+1</f>
        <v>45697</v>
      </c>
      <c r="D146" s="26">
        <f t="shared" ref="D146:I146" si="45">C146+1</f>
        <v>45698</v>
      </c>
      <c r="E146" s="26">
        <f t="shared" si="45"/>
        <v>45699</v>
      </c>
      <c r="F146" s="26">
        <f t="shared" si="45"/>
        <v>45700</v>
      </c>
      <c r="G146" s="26">
        <f t="shared" si="45"/>
        <v>45701</v>
      </c>
      <c r="H146" s="26">
        <f t="shared" si="45"/>
        <v>45702</v>
      </c>
      <c r="I146" s="26">
        <f t="shared" si="45"/>
        <v>45703</v>
      </c>
      <c r="J146" s="55"/>
      <c r="K146" s="63">
        <f>COUNTIF(C147:I147,"&lt;&gt;対象外")</f>
        <v>7</v>
      </c>
      <c r="L146" s="68">
        <f>COUNTIF(C147:I147,"*休工*")</f>
        <v>0</v>
      </c>
      <c r="M146" s="72"/>
      <c r="N146" s="55"/>
    </row>
    <row r="147" spans="2:14" s="2" customFormat="1" ht="26.25" customHeight="1">
      <c r="B147" s="11" t="s">
        <v>32</v>
      </c>
      <c r="C147" s="24"/>
      <c r="D147" s="24"/>
      <c r="E147" s="24"/>
      <c r="F147" s="24"/>
      <c r="G147" s="24"/>
      <c r="H147" s="24"/>
      <c r="I147" s="24"/>
      <c r="J147" s="56"/>
      <c r="K147" s="12"/>
      <c r="L147" s="69"/>
      <c r="M147" s="25"/>
      <c r="N147" s="56"/>
    </row>
    <row r="148" spans="2:14" s="2" customFormat="1" ht="26.25" customHeight="1">
      <c r="B148" s="13" t="s">
        <v>14</v>
      </c>
      <c r="C148" s="27"/>
      <c r="D148" s="27"/>
      <c r="E148" s="27"/>
      <c r="F148" s="27"/>
      <c r="G148" s="27"/>
      <c r="H148" s="27"/>
      <c r="I148" s="27"/>
      <c r="J148" s="57"/>
      <c r="K148" s="13"/>
      <c r="L148" s="70"/>
      <c r="M148" s="27"/>
      <c r="N148" s="57"/>
    </row>
    <row r="149" spans="2:14" s="2" customFormat="1" ht="18.75" customHeight="1">
      <c r="B149" s="7" t="s">
        <v>34</v>
      </c>
      <c r="C149" s="26">
        <f>I146+1</f>
        <v>45704</v>
      </c>
      <c r="D149" s="26">
        <f t="shared" ref="D149:I149" si="46">C149+1</f>
        <v>45705</v>
      </c>
      <c r="E149" s="26">
        <f t="shared" si="46"/>
        <v>45706</v>
      </c>
      <c r="F149" s="26">
        <f t="shared" si="46"/>
        <v>45707</v>
      </c>
      <c r="G149" s="26">
        <f t="shared" si="46"/>
        <v>45708</v>
      </c>
      <c r="H149" s="26">
        <f t="shared" si="46"/>
        <v>45709</v>
      </c>
      <c r="I149" s="26">
        <f t="shared" si="46"/>
        <v>45710</v>
      </c>
      <c r="J149" s="52"/>
      <c r="K149" s="63">
        <f>COUNTIF(C150:I150,"&lt;&gt;対象外")</f>
        <v>7</v>
      </c>
      <c r="L149" s="68">
        <f>COUNTIF(C150:I150,"*休工*")</f>
        <v>0</v>
      </c>
      <c r="M149" s="72"/>
      <c r="N149" s="55"/>
    </row>
    <row r="150" spans="2:14" s="2" customFormat="1" ht="26.25" customHeight="1">
      <c r="B150" s="11" t="s">
        <v>32</v>
      </c>
      <c r="C150" s="24"/>
      <c r="D150" s="24"/>
      <c r="E150" s="24"/>
      <c r="F150" s="24"/>
      <c r="G150" s="24"/>
      <c r="H150" s="24"/>
      <c r="I150" s="24"/>
      <c r="J150" s="53"/>
      <c r="K150" s="12"/>
      <c r="L150" s="69"/>
      <c r="M150" s="25"/>
      <c r="N150" s="56"/>
    </row>
    <row r="151" spans="2:14" s="2" customFormat="1" ht="26.25" customHeight="1">
      <c r="B151" s="13" t="s">
        <v>14</v>
      </c>
      <c r="C151" s="27"/>
      <c r="D151" s="27"/>
      <c r="E151" s="27"/>
      <c r="F151" s="27"/>
      <c r="G151" s="27"/>
      <c r="H151" s="27"/>
      <c r="I151" s="27"/>
      <c r="J151" s="54"/>
      <c r="K151" s="13"/>
      <c r="L151" s="70"/>
      <c r="M151" s="27"/>
      <c r="N151" s="57"/>
    </row>
    <row r="152" spans="2:14" s="2" customFormat="1" ht="18.75" customHeight="1">
      <c r="B152" s="10" t="s">
        <v>10</v>
      </c>
      <c r="C152" s="23">
        <f>I149+1</f>
        <v>45711</v>
      </c>
      <c r="D152" s="23">
        <f t="shared" ref="D152:I152" si="47">C152+1</f>
        <v>45712</v>
      </c>
      <c r="E152" s="23">
        <f t="shared" si="47"/>
        <v>45713</v>
      </c>
      <c r="F152" s="23">
        <f t="shared" si="47"/>
        <v>45714</v>
      </c>
      <c r="G152" s="23">
        <f t="shared" si="47"/>
        <v>45715</v>
      </c>
      <c r="H152" s="23">
        <f t="shared" si="47"/>
        <v>45716</v>
      </c>
      <c r="I152" s="23">
        <f t="shared" si="47"/>
        <v>45717</v>
      </c>
      <c r="J152" s="55"/>
      <c r="K152" s="63">
        <f>COUNTIF(C153:I153,"&lt;&gt;対象外")</f>
        <v>7</v>
      </c>
      <c r="L152" s="68">
        <f>COUNTIF(C153:I153,"*休工*")</f>
        <v>0</v>
      </c>
      <c r="M152" s="72"/>
      <c r="N152" s="55"/>
    </row>
    <row r="153" spans="2:14" s="2" customFormat="1" ht="26.25" customHeight="1">
      <c r="B153" s="11" t="s">
        <v>32</v>
      </c>
      <c r="C153" s="24"/>
      <c r="D153" s="24"/>
      <c r="E153" s="24"/>
      <c r="F153" s="24"/>
      <c r="G153" s="24"/>
      <c r="H153" s="24"/>
      <c r="I153" s="24"/>
      <c r="J153" s="56"/>
      <c r="K153" s="12"/>
      <c r="L153" s="69"/>
      <c r="M153" s="25"/>
      <c r="N153" s="56"/>
    </row>
    <row r="154" spans="2:14" s="2" customFormat="1" ht="26.25" customHeight="1">
      <c r="B154" s="13" t="s">
        <v>14</v>
      </c>
      <c r="C154" s="27"/>
      <c r="D154" s="27"/>
      <c r="E154" s="27"/>
      <c r="F154" s="27"/>
      <c r="G154" s="27"/>
      <c r="H154" s="27"/>
      <c r="I154" s="27"/>
      <c r="J154" s="57"/>
      <c r="K154" s="13"/>
      <c r="L154" s="70"/>
      <c r="M154" s="27"/>
      <c r="N154" s="57"/>
    </row>
    <row r="155" spans="2:14" s="2" customFormat="1" ht="18.75" customHeight="1">
      <c r="B155" s="7" t="s">
        <v>10</v>
      </c>
      <c r="C155" s="26">
        <f>I152+1</f>
        <v>45718</v>
      </c>
      <c r="D155" s="26">
        <f t="shared" ref="D155:I155" si="48">C155+1</f>
        <v>45719</v>
      </c>
      <c r="E155" s="26">
        <f t="shared" si="48"/>
        <v>45720</v>
      </c>
      <c r="F155" s="26">
        <f t="shared" si="48"/>
        <v>45721</v>
      </c>
      <c r="G155" s="26">
        <f t="shared" si="48"/>
        <v>45722</v>
      </c>
      <c r="H155" s="26">
        <f t="shared" si="48"/>
        <v>45723</v>
      </c>
      <c r="I155" s="26">
        <f t="shared" si="48"/>
        <v>45724</v>
      </c>
      <c r="J155" s="55"/>
      <c r="K155" s="63">
        <f>COUNTIF(C156:I156,"&lt;&gt;対象外")</f>
        <v>7</v>
      </c>
      <c r="L155" s="68">
        <f>COUNTIF(C156:I156,"*休工*")</f>
        <v>0</v>
      </c>
      <c r="M155" s="72"/>
      <c r="N155" s="55"/>
    </row>
    <row r="156" spans="2:14" s="2" customFormat="1" ht="26.25" customHeight="1">
      <c r="B156" s="11" t="s">
        <v>32</v>
      </c>
      <c r="C156" s="24"/>
      <c r="D156" s="24"/>
      <c r="E156" s="24"/>
      <c r="F156" s="24"/>
      <c r="G156" s="24"/>
      <c r="H156" s="24"/>
      <c r="I156" s="24"/>
      <c r="J156" s="56"/>
      <c r="K156" s="12"/>
      <c r="L156" s="69"/>
      <c r="M156" s="25"/>
      <c r="N156" s="56"/>
    </row>
    <row r="157" spans="2:14" s="2" customFormat="1" ht="26.25" customHeight="1">
      <c r="B157" s="13" t="s">
        <v>14</v>
      </c>
      <c r="C157" s="27"/>
      <c r="D157" s="27"/>
      <c r="E157" s="27"/>
      <c r="F157" s="27"/>
      <c r="G157" s="27"/>
      <c r="H157" s="27"/>
      <c r="I157" s="27"/>
      <c r="J157" s="57"/>
      <c r="K157" s="13"/>
      <c r="L157" s="70"/>
      <c r="M157" s="27"/>
      <c r="N157" s="57"/>
    </row>
    <row r="158" spans="2:14" s="2" customFormat="1" ht="18.75" customHeight="1">
      <c r="B158" s="10" t="s">
        <v>10</v>
      </c>
      <c r="C158" s="26">
        <f>I155+1</f>
        <v>45725</v>
      </c>
      <c r="D158" s="26">
        <f t="shared" ref="D158:I158" si="49">C158+1</f>
        <v>45726</v>
      </c>
      <c r="E158" s="26">
        <f t="shared" si="49"/>
        <v>45727</v>
      </c>
      <c r="F158" s="26">
        <f t="shared" si="49"/>
        <v>45728</v>
      </c>
      <c r="G158" s="26">
        <f t="shared" si="49"/>
        <v>45729</v>
      </c>
      <c r="H158" s="26">
        <f t="shared" si="49"/>
        <v>45730</v>
      </c>
      <c r="I158" s="26">
        <f t="shared" si="49"/>
        <v>45731</v>
      </c>
      <c r="J158" s="55"/>
      <c r="K158" s="63">
        <f>COUNTIF(C159:I159,"&lt;&gt;対象外")</f>
        <v>7</v>
      </c>
      <c r="L158" s="68">
        <f>COUNTIF(C159:I159,"*休工*")</f>
        <v>0</v>
      </c>
      <c r="M158" s="72"/>
      <c r="N158" s="55"/>
    </row>
    <row r="159" spans="2:14" s="2" customFormat="1" ht="26.25" customHeight="1">
      <c r="B159" s="11" t="s">
        <v>32</v>
      </c>
      <c r="C159" s="24"/>
      <c r="D159" s="24"/>
      <c r="E159" s="24"/>
      <c r="F159" s="24"/>
      <c r="G159" s="24"/>
      <c r="H159" s="24"/>
      <c r="I159" s="24"/>
      <c r="J159" s="56"/>
      <c r="K159" s="12"/>
      <c r="L159" s="69"/>
      <c r="M159" s="25"/>
      <c r="N159" s="56"/>
    </row>
    <row r="160" spans="2:14" s="2" customFormat="1" ht="26.25" customHeight="1">
      <c r="B160" s="13" t="s">
        <v>14</v>
      </c>
      <c r="C160" s="27"/>
      <c r="D160" s="27"/>
      <c r="E160" s="27"/>
      <c r="F160" s="27"/>
      <c r="G160" s="27"/>
      <c r="H160" s="27"/>
      <c r="I160" s="27"/>
      <c r="J160" s="57"/>
      <c r="K160" s="13"/>
      <c r="L160" s="70"/>
      <c r="M160" s="27"/>
      <c r="N160" s="57"/>
    </row>
    <row r="161" spans="2:14" s="2" customFormat="1" ht="18.75" customHeight="1">
      <c r="B161" s="7" t="s">
        <v>10</v>
      </c>
      <c r="C161" s="26">
        <f>I158+1</f>
        <v>45732</v>
      </c>
      <c r="D161" s="26">
        <f t="shared" ref="D161:I161" si="50">C161+1</f>
        <v>45733</v>
      </c>
      <c r="E161" s="26">
        <f t="shared" si="50"/>
        <v>45734</v>
      </c>
      <c r="F161" s="26">
        <f t="shared" si="50"/>
        <v>45735</v>
      </c>
      <c r="G161" s="26">
        <f t="shared" si="50"/>
        <v>45736</v>
      </c>
      <c r="H161" s="26">
        <f t="shared" si="50"/>
        <v>45737</v>
      </c>
      <c r="I161" s="26">
        <f t="shared" si="50"/>
        <v>45738</v>
      </c>
      <c r="J161" s="55"/>
      <c r="K161" s="63">
        <f>COUNTIF(C162:I162,"&lt;&gt;対象外")</f>
        <v>7</v>
      </c>
      <c r="L161" s="68">
        <f>COUNTIF(C162:I162,"*休工*")</f>
        <v>0</v>
      </c>
      <c r="M161" s="72"/>
      <c r="N161" s="55"/>
    </row>
    <row r="162" spans="2:14" s="2" customFormat="1" ht="26.25" customHeight="1">
      <c r="B162" s="11" t="s">
        <v>32</v>
      </c>
      <c r="C162" s="24"/>
      <c r="D162" s="24"/>
      <c r="E162" s="24"/>
      <c r="F162" s="24"/>
      <c r="G162" s="24"/>
      <c r="H162" s="24"/>
      <c r="I162" s="24"/>
      <c r="J162" s="56"/>
      <c r="K162" s="12"/>
      <c r="L162" s="69"/>
      <c r="M162" s="25"/>
      <c r="N162" s="56"/>
    </row>
    <row r="163" spans="2:14" s="2" customFormat="1" ht="26.25" customHeight="1">
      <c r="B163" s="13" t="s">
        <v>14</v>
      </c>
      <c r="C163" s="27"/>
      <c r="D163" s="27"/>
      <c r="E163" s="27"/>
      <c r="F163" s="27"/>
      <c r="G163" s="27"/>
      <c r="H163" s="27"/>
      <c r="I163" s="27"/>
      <c r="J163" s="57"/>
      <c r="K163" s="13"/>
      <c r="L163" s="70"/>
      <c r="M163" s="27"/>
      <c r="N163" s="57"/>
    </row>
    <row r="164" spans="2:14" s="2" customFormat="1" ht="18.75" customHeight="1">
      <c r="B164" s="7" t="s">
        <v>34</v>
      </c>
      <c r="C164" s="26">
        <f>I161+1</f>
        <v>45739</v>
      </c>
      <c r="D164" s="26">
        <f t="shared" ref="D164:I164" si="51">C164+1</f>
        <v>45740</v>
      </c>
      <c r="E164" s="26">
        <f t="shared" si="51"/>
        <v>45741</v>
      </c>
      <c r="F164" s="26">
        <f t="shared" si="51"/>
        <v>45742</v>
      </c>
      <c r="G164" s="26">
        <f t="shared" si="51"/>
        <v>45743</v>
      </c>
      <c r="H164" s="26">
        <f t="shared" si="51"/>
        <v>45744</v>
      </c>
      <c r="I164" s="26">
        <f t="shared" si="51"/>
        <v>45745</v>
      </c>
      <c r="J164" s="55"/>
      <c r="K164" s="63">
        <f>COUNTIF(C165:I165,"&lt;&gt;対象外")</f>
        <v>7</v>
      </c>
      <c r="L164" s="68">
        <f>COUNTIF(C165:I165,"*休工*")</f>
        <v>0</v>
      </c>
      <c r="M164" s="72"/>
      <c r="N164" s="55"/>
    </row>
    <row r="165" spans="2:14" s="2" customFormat="1" ht="26.25" customHeight="1">
      <c r="B165" s="11" t="s">
        <v>32</v>
      </c>
      <c r="C165" s="24"/>
      <c r="D165" s="24"/>
      <c r="E165" s="24"/>
      <c r="F165" s="24"/>
      <c r="G165" s="24"/>
      <c r="H165" s="24"/>
      <c r="I165" s="24"/>
      <c r="J165" s="56"/>
      <c r="K165" s="12"/>
      <c r="L165" s="69"/>
      <c r="M165" s="25"/>
      <c r="N165" s="56"/>
    </row>
    <row r="166" spans="2:14" s="2" customFormat="1" ht="26.25" customHeight="1">
      <c r="B166" s="13" t="s">
        <v>14</v>
      </c>
      <c r="C166" s="27"/>
      <c r="D166" s="27"/>
      <c r="E166" s="27"/>
      <c r="F166" s="27"/>
      <c r="G166" s="27"/>
      <c r="H166" s="27"/>
      <c r="I166" s="27"/>
      <c r="J166" s="57"/>
      <c r="K166" s="13"/>
      <c r="L166" s="70"/>
      <c r="M166" s="27"/>
      <c r="N166" s="57"/>
    </row>
    <row r="167" spans="2:14" s="2" customFormat="1" ht="18.75" customHeight="1">
      <c r="B167" s="10" t="s">
        <v>10</v>
      </c>
      <c r="C167" s="26">
        <f>I164+1</f>
        <v>45746</v>
      </c>
      <c r="D167" s="26">
        <f t="shared" ref="D167:I167" si="52">C167+1</f>
        <v>45747</v>
      </c>
      <c r="E167" s="26">
        <f t="shared" si="52"/>
        <v>45748</v>
      </c>
      <c r="F167" s="26">
        <f t="shared" si="52"/>
        <v>45749</v>
      </c>
      <c r="G167" s="26">
        <f t="shared" si="52"/>
        <v>45750</v>
      </c>
      <c r="H167" s="26">
        <f t="shared" si="52"/>
        <v>45751</v>
      </c>
      <c r="I167" s="26">
        <f t="shared" si="52"/>
        <v>45752</v>
      </c>
      <c r="J167" s="55"/>
      <c r="K167" s="63">
        <f>COUNTIF(C168:I168,"&lt;&gt;対象外")</f>
        <v>7</v>
      </c>
      <c r="L167" s="68">
        <f>COUNTIF(C168:I168,"*休工*")</f>
        <v>0</v>
      </c>
      <c r="M167" s="72"/>
      <c r="N167" s="55"/>
    </row>
    <row r="168" spans="2:14" s="2" customFormat="1" ht="26.25" customHeight="1">
      <c r="B168" s="11" t="s">
        <v>32</v>
      </c>
      <c r="C168" s="24"/>
      <c r="D168" s="24"/>
      <c r="E168" s="24"/>
      <c r="F168" s="24"/>
      <c r="G168" s="24"/>
      <c r="H168" s="24"/>
      <c r="I168" s="24"/>
      <c r="J168" s="56"/>
      <c r="K168" s="12"/>
      <c r="L168" s="69"/>
      <c r="M168" s="25"/>
      <c r="N168" s="56"/>
    </row>
    <row r="169" spans="2:14" s="2" customFormat="1" ht="26.25" customHeight="1">
      <c r="B169" s="13" t="s">
        <v>14</v>
      </c>
      <c r="C169" s="27"/>
      <c r="D169" s="27"/>
      <c r="E169" s="27"/>
      <c r="F169" s="27"/>
      <c r="G169" s="27"/>
      <c r="H169" s="27"/>
      <c r="I169" s="27"/>
      <c r="J169" s="57"/>
      <c r="K169" s="13"/>
      <c r="L169" s="70"/>
      <c r="M169" s="27"/>
      <c r="N169" s="57"/>
    </row>
    <row r="170" spans="2:14" s="2" customFormat="1" ht="46.5" customHeight="1">
      <c r="B170" s="14" t="s">
        <v>30</v>
      </c>
      <c r="C170" s="27"/>
      <c r="D170" s="27"/>
      <c r="E170" s="27"/>
      <c r="F170" s="27"/>
      <c r="G170" s="27"/>
      <c r="H170" s="27"/>
      <c r="I170" s="27"/>
      <c r="J170" s="58"/>
      <c r="K170" s="64"/>
      <c r="L170" s="71"/>
      <c r="M170" s="71"/>
      <c r="N170" s="57">
        <f>COUNTIF(C11:I169,"休日休工")</f>
        <v>0</v>
      </c>
    </row>
    <row r="171" spans="2:14" ht="46.5" customHeight="1">
      <c r="B171" s="15" t="s">
        <v>29</v>
      </c>
      <c r="C171" s="28"/>
      <c r="D171" s="28"/>
      <c r="E171" s="28"/>
      <c r="F171" s="28"/>
      <c r="G171" s="28"/>
      <c r="H171" s="28"/>
      <c r="I171" s="28"/>
      <c r="J171" s="59"/>
      <c r="K171" s="15">
        <f>SUM(K11:K170)</f>
        <v>371</v>
      </c>
      <c r="L171" s="28">
        <f>SUM(L11:L170)</f>
        <v>0</v>
      </c>
      <c r="M171" s="28">
        <f>SUM(M11:M170)</f>
        <v>0</v>
      </c>
      <c r="N171" s="77">
        <f>SUM(N11:N169)+N170*0.5</f>
        <v>0</v>
      </c>
    </row>
    <row r="172" spans="2:14" s="3" customFormat="1" ht="14.25" customHeight="1">
      <c r="B172" s="16" t="s">
        <v>51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2:14" ht="14.25" customHeight="1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</row>
    <row r="174" spans="2:14" s="3" customFormat="1" ht="12.75">
      <c r="B174" s="3" t="s">
        <v>48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2:14" ht="24" customHeight="1">
      <c r="B175" s="2">
        <f>L171</f>
        <v>0</v>
      </c>
      <c r="C175" s="2" t="s">
        <v>39</v>
      </c>
      <c r="D175" s="2">
        <f>K171</f>
        <v>371</v>
      </c>
      <c r="E175" s="2" t="s">
        <v>42</v>
      </c>
      <c r="F175" s="33">
        <f>ROUNDDOWN(B175/D175,3)</f>
        <v>0</v>
      </c>
      <c r="G175" s="35" t="s">
        <v>43</v>
      </c>
      <c r="H175" s="37" t="str">
        <f>IF(F175&gt;=28.5%,"4週8休以上",IF(F175&gt;=25%,"4週7休以上4週8休未満",IF(F175&gt;=21.4%,"4週6休以上4週7休未満","4週6休未満")))</f>
        <v>4週6休未満</v>
      </c>
      <c r="I175" s="44"/>
    </row>
    <row r="176" spans="2:14" ht="12" customHeight="1">
      <c r="B176" s="3" t="s">
        <v>50</v>
      </c>
      <c r="C176" s="2"/>
      <c r="D176" s="2"/>
      <c r="E176" s="2"/>
      <c r="F176" s="33"/>
      <c r="G176" s="35"/>
      <c r="H176" s="38"/>
      <c r="I176" s="45"/>
    </row>
    <row r="177" spans="2:9" s="2" customFormat="1" ht="24" customHeight="1">
      <c r="B177" s="2">
        <f>N171</f>
        <v>0</v>
      </c>
      <c r="C177" s="2" t="s">
        <v>39</v>
      </c>
      <c r="D177" s="2">
        <v>371</v>
      </c>
      <c r="E177" s="2" t="s">
        <v>42</v>
      </c>
      <c r="F177" s="33">
        <f>ROUNDDOWN(B177/D177,3)</f>
        <v>0</v>
      </c>
      <c r="G177" s="35" t="s">
        <v>43</v>
      </c>
      <c r="H177" s="39" t="str">
        <f>IF(AND(F177&gt;=70%,F175&gt;=28.5%),"評価対象","評価対象外")</f>
        <v>評価対象外</v>
      </c>
      <c r="I177" s="46"/>
    </row>
    <row r="178" spans="2:9" s="2" customFormat="1" ht="12" customHeight="1">
      <c r="B178" s="3" t="s">
        <v>54</v>
      </c>
      <c r="C178" s="2"/>
      <c r="D178" s="2"/>
      <c r="E178" s="2"/>
      <c r="F178" s="34"/>
      <c r="G178" s="2"/>
      <c r="H178" s="40"/>
      <c r="I178" s="40"/>
    </row>
    <row r="179" spans="2:9">
      <c r="B179" s="3"/>
    </row>
  </sheetData>
  <mergeCells count="287">
    <mergeCell ref="B1:N1"/>
    <mergeCell ref="C3:G3"/>
    <mergeCell ref="I3:K3"/>
    <mergeCell ref="C4:G4"/>
    <mergeCell ref="C5:G5"/>
    <mergeCell ref="I5:K5"/>
    <mergeCell ref="K8:N8"/>
    <mergeCell ref="K9:L9"/>
    <mergeCell ref="M9:N9"/>
    <mergeCell ref="B170:J170"/>
    <mergeCell ref="B171:J171"/>
    <mergeCell ref="H175:I175"/>
    <mergeCell ref="H177:I177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41:J43"/>
    <mergeCell ref="K41:K43"/>
    <mergeCell ref="L41:L43"/>
    <mergeCell ref="M41:M43"/>
    <mergeCell ref="N41:N43"/>
    <mergeCell ref="J44:J46"/>
    <mergeCell ref="K44:K46"/>
    <mergeCell ref="L44:L46"/>
    <mergeCell ref="M44:M46"/>
    <mergeCell ref="N44:N46"/>
    <mergeCell ref="J47:J49"/>
    <mergeCell ref="K47:K49"/>
    <mergeCell ref="L47:L49"/>
    <mergeCell ref="M47:M49"/>
    <mergeCell ref="N47:N49"/>
    <mergeCell ref="J50:J52"/>
    <mergeCell ref="K50:K52"/>
    <mergeCell ref="L50:L52"/>
    <mergeCell ref="M50:M52"/>
    <mergeCell ref="N50:N52"/>
    <mergeCell ref="J53:J55"/>
    <mergeCell ref="K53:K55"/>
    <mergeCell ref="L53:L55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J62:J64"/>
    <mergeCell ref="K62:K64"/>
    <mergeCell ref="L62:L64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J71:J73"/>
    <mergeCell ref="K71:K73"/>
    <mergeCell ref="L71:L73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J80:J82"/>
    <mergeCell ref="K80:K82"/>
    <mergeCell ref="L80:L82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J89:J91"/>
    <mergeCell ref="K89:K91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67:J169"/>
    <mergeCell ref="K167:K169"/>
    <mergeCell ref="L167:L169"/>
    <mergeCell ref="M167:M169"/>
    <mergeCell ref="N167:N169"/>
  </mergeCells>
  <phoneticPr fontId="1"/>
  <conditionalFormatting sqref="C17:I17 C20:I20 C23:I23 C26:I26 C12:I14">
    <cfRule type="expression" dxfId="1384" priority="606">
      <formula>C12="休日休工"</formula>
    </cfRule>
    <cfRule type="expression" dxfId="1383" priority="607">
      <formula>C12="天候休工"</formula>
    </cfRule>
    <cfRule type="expression" dxfId="1382" priority="608">
      <formula>C12="振替休工"</formula>
    </cfRule>
    <cfRule type="expression" dxfId="1381" priority="609">
      <formula>C12="休工"</formula>
    </cfRule>
    <cfRule type="expression" dxfId="1380" priority="610">
      <formula>C12="対象外"</formula>
    </cfRule>
  </conditionalFormatting>
  <conditionalFormatting sqref="C29:I29 C32:I32 C35:I35 C38:I38">
    <cfRule type="expression" dxfId="1379" priority="601">
      <formula>C29="休日休工"</formula>
    </cfRule>
    <cfRule type="expression" dxfId="1378" priority="602">
      <formula>C29="天候休工"</formula>
    </cfRule>
    <cfRule type="expression" dxfId="1377" priority="603">
      <formula>C29="振替休工"</formula>
    </cfRule>
    <cfRule type="expression" dxfId="1376" priority="604">
      <formula>C29="休工"</formula>
    </cfRule>
    <cfRule type="expression" dxfId="1375" priority="605">
      <formula>C29="対象外"</formula>
    </cfRule>
  </conditionalFormatting>
  <conditionalFormatting sqref="C16:I16">
    <cfRule type="expression" dxfId="1374" priority="596">
      <formula>C16="休日休工"</formula>
    </cfRule>
    <cfRule type="expression" dxfId="1373" priority="597">
      <formula>C16="天候休工"</formula>
    </cfRule>
    <cfRule type="expression" dxfId="1372" priority="598">
      <formula>C16="振替休工"</formula>
    </cfRule>
    <cfRule type="expression" dxfId="1371" priority="599">
      <formula>C16="休工"</formula>
    </cfRule>
    <cfRule type="expression" dxfId="1370" priority="600">
      <formula>C16="対象外"</formula>
    </cfRule>
  </conditionalFormatting>
  <conditionalFormatting sqref="C19:I19">
    <cfRule type="expression" dxfId="1369" priority="591">
      <formula>C19="休日休工"</formula>
    </cfRule>
    <cfRule type="expression" dxfId="1368" priority="592">
      <formula>C19="天候休工"</formula>
    </cfRule>
    <cfRule type="expression" dxfId="1367" priority="593">
      <formula>C19="振替休工"</formula>
    </cfRule>
    <cfRule type="expression" dxfId="1366" priority="594">
      <formula>C19="休工"</formula>
    </cfRule>
    <cfRule type="expression" dxfId="1365" priority="595">
      <formula>C19="対象外"</formula>
    </cfRule>
  </conditionalFormatting>
  <conditionalFormatting sqref="C22:I22">
    <cfRule type="expression" dxfId="1364" priority="586">
      <formula>C22="休日休工"</formula>
    </cfRule>
    <cfRule type="expression" dxfId="1363" priority="587">
      <formula>C22="天候休工"</formula>
    </cfRule>
    <cfRule type="expression" dxfId="1362" priority="588">
      <formula>C22="振替休工"</formula>
    </cfRule>
    <cfRule type="expression" dxfId="1361" priority="589">
      <formula>C22="休工"</formula>
    </cfRule>
    <cfRule type="expression" dxfId="1360" priority="590">
      <formula>C22="対象外"</formula>
    </cfRule>
  </conditionalFormatting>
  <conditionalFormatting sqref="C25:I25">
    <cfRule type="expression" dxfId="1359" priority="581">
      <formula>C25="休日休工"</formula>
    </cfRule>
    <cfRule type="expression" dxfId="1358" priority="582">
      <formula>C25="天候休工"</formula>
    </cfRule>
    <cfRule type="expression" dxfId="1357" priority="583">
      <formula>C25="振替休工"</formula>
    </cfRule>
    <cfRule type="expression" dxfId="1356" priority="584">
      <formula>C25="休工"</formula>
    </cfRule>
    <cfRule type="expression" dxfId="1355" priority="585">
      <formula>C25="対象外"</formula>
    </cfRule>
  </conditionalFormatting>
  <conditionalFormatting sqref="C28:I28">
    <cfRule type="expression" dxfId="1354" priority="576">
      <formula>C28="休日休工"</formula>
    </cfRule>
    <cfRule type="expression" dxfId="1353" priority="577">
      <formula>C28="天候休工"</formula>
    </cfRule>
    <cfRule type="expression" dxfId="1352" priority="578">
      <formula>C28="振替休工"</formula>
    </cfRule>
    <cfRule type="expression" dxfId="1351" priority="579">
      <formula>C28="休工"</formula>
    </cfRule>
    <cfRule type="expression" dxfId="1350" priority="580">
      <formula>C28="対象外"</formula>
    </cfRule>
  </conditionalFormatting>
  <conditionalFormatting sqref="C31:I31">
    <cfRule type="expression" dxfId="1349" priority="571">
      <formula>C31="休日休工"</formula>
    </cfRule>
    <cfRule type="expression" dxfId="1348" priority="572">
      <formula>C31="天候休工"</formula>
    </cfRule>
    <cfRule type="expression" dxfId="1347" priority="573">
      <formula>C31="振替休工"</formula>
    </cfRule>
    <cfRule type="expression" dxfId="1346" priority="574">
      <formula>C31="休工"</formula>
    </cfRule>
    <cfRule type="expression" dxfId="1345" priority="575">
      <formula>C31="対象外"</formula>
    </cfRule>
  </conditionalFormatting>
  <conditionalFormatting sqref="C34:I34">
    <cfRule type="expression" dxfId="1344" priority="566">
      <formula>C34="休日休工"</formula>
    </cfRule>
    <cfRule type="expression" dxfId="1343" priority="567">
      <formula>C34="天候休工"</formula>
    </cfRule>
    <cfRule type="expression" dxfId="1342" priority="568">
      <formula>C34="振替休工"</formula>
    </cfRule>
    <cfRule type="expression" dxfId="1341" priority="569">
      <formula>C34="休工"</formula>
    </cfRule>
    <cfRule type="expression" dxfId="1340" priority="570">
      <formula>C34="対象外"</formula>
    </cfRule>
  </conditionalFormatting>
  <conditionalFormatting sqref="C37:I37">
    <cfRule type="expression" dxfId="1339" priority="561">
      <formula>C37="休日休工"</formula>
    </cfRule>
    <cfRule type="expression" dxfId="1338" priority="562">
      <formula>C37="天候休工"</formula>
    </cfRule>
    <cfRule type="expression" dxfId="1337" priority="563">
      <formula>C37="振替休工"</formula>
    </cfRule>
    <cfRule type="expression" dxfId="1336" priority="564">
      <formula>C37="休工"</formula>
    </cfRule>
    <cfRule type="expression" dxfId="1335" priority="565">
      <formula>C37="対象外"</formula>
    </cfRule>
  </conditionalFormatting>
  <conditionalFormatting sqref="C40:I40">
    <cfRule type="expression" dxfId="1334" priority="556">
      <formula>C40="休日休工"</formula>
    </cfRule>
    <cfRule type="expression" dxfId="1333" priority="557">
      <formula>C40="天候休工"</formula>
    </cfRule>
    <cfRule type="expression" dxfId="1332" priority="558">
      <formula>C40="振替休工"</formula>
    </cfRule>
    <cfRule type="expression" dxfId="1331" priority="559">
      <formula>C40="休工"</formula>
    </cfRule>
    <cfRule type="expression" dxfId="1330" priority="560">
      <formula>C40="対象外"</formula>
    </cfRule>
  </conditionalFormatting>
  <conditionalFormatting sqref="C15:I15">
    <cfRule type="expression" dxfId="1329" priority="546">
      <formula>C15="休日休工"</formula>
    </cfRule>
    <cfRule type="expression" dxfId="1328" priority="547">
      <formula>C15="天候休工"</formula>
    </cfRule>
    <cfRule type="expression" dxfId="1327" priority="548">
      <formula>C15="振替休工"</formula>
    </cfRule>
    <cfRule type="expression" dxfId="1326" priority="549">
      <formula>C15="休工"</formula>
    </cfRule>
    <cfRule type="expression" dxfId="1325" priority="550">
      <formula>C15="対象外"</formula>
    </cfRule>
  </conditionalFormatting>
  <conditionalFormatting sqref="C18:I18">
    <cfRule type="expression" dxfId="1324" priority="541">
      <formula>C18="休日休工"</formula>
    </cfRule>
    <cfRule type="expression" dxfId="1323" priority="542">
      <formula>C18="天候休工"</formula>
    </cfRule>
    <cfRule type="expression" dxfId="1322" priority="543">
      <formula>C18="振替休工"</formula>
    </cfRule>
    <cfRule type="expression" dxfId="1321" priority="544">
      <formula>C18="休工"</formula>
    </cfRule>
    <cfRule type="expression" dxfId="1320" priority="545">
      <formula>C18="対象外"</formula>
    </cfRule>
  </conditionalFormatting>
  <conditionalFormatting sqref="C21:I21">
    <cfRule type="expression" dxfId="1319" priority="536">
      <formula>C21="休日休工"</formula>
    </cfRule>
    <cfRule type="expression" dxfId="1318" priority="537">
      <formula>C21="天候休工"</formula>
    </cfRule>
    <cfRule type="expression" dxfId="1317" priority="538">
      <formula>C21="振替休工"</formula>
    </cfRule>
    <cfRule type="expression" dxfId="1316" priority="539">
      <formula>C21="休工"</formula>
    </cfRule>
    <cfRule type="expression" dxfId="1315" priority="540">
      <formula>C21="対象外"</formula>
    </cfRule>
  </conditionalFormatting>
  <conditionalFormatting sqref="C24:I24">
    <cfRule type="expression" dxfId="1314" priority="531">
      <formula>C24="休日休工"</formula>
    </cfRule>
    <cfRule type="expression" dxfId="1313" priority="532">
      <formula>C24="天候休工"</formula>
    </cfRule>
    <cfRule type="expression" dxfId="1312" priority="533">
      <formula>C24="振替休工"</formula>
    </cfRule>
    <cfRule type="expression" dxfId="1311" priority="534">
      <formula>C24="休工"</formula>
    </cfRule>
    <cfRule type="expression" dxfId="1310" priority="535">
      <formula>C24="対象外"</formula>
    </cfRule>
  </conditionalFormatting>
  <conditionalFormatting sqref="C27:I27">
    <cfRule type="expression" dxfId="1309" priority="526">
      <formula>C27="休日休工"</formula>
    </cfRule>
    <cfRule type="expression" dxfId="1308" priority="527">
      <formula>C27="天候休工"</formula>
    </cfRule>
    <cfRule type="expression" dxfId="1307" priority="528">
      <formula>C27="振替休工"</formula>
    </cfRule>
    <cfRule type="expression" dxfId="1306" priority="529">
      <formula>C27="休工"</formula>
    </cfRule>
    <cfRule type="expression" dxfId="1305" priority="530">
      <formula>C27="対象外"</formula>
    </cfRule>
  </conditionalFormatting>
  <conditionalFormatting sqref="C30:I30">
    <cfRule type="expression" dxfId="1304" priority="521">
      <formula>C30="休日休工"</formula>
    </cfRule>
    <cfRule type="expression" dxfId="1303" priority="522">
      <formula>C30="天候休工"</formula>
    </cfRule>
    <cfRule type="expression" dxfId="1302" priority="523">
      <formula>C30="振替休工"</formula>
    </cfRule>
    <cfRule type="expression" dxfId="1301" priority="524">
      <formula>C30="休工"</formula>
    </cfRule>
    <cfRule type="expression" dxfId="1300" priority="525">
      <formula>C30="対象外"</formula>
    </cfRule>
  </conditionalFormatting>
  <conditionalFormatting sqref="C33:I33">
    <cfRule type="expression" dxfId="1299" priority="516">
      <formula>C33="休日休工"</formula>
    </cfRule>
    <cfRule type="expression" dxfId="1298" priority="517">
      <formula>C33="天候休工"</formula>
    </cfRule>
    <cfRule type="expression" dxfId="1297" priority="518">
      <formula>C33="振替休工"</formula>
    </cfRule>
    <cfRule type="expression" dxfId="1296" priority="519">
      <formula>C33="休工"</formula>
    </cfRule>
    <cfRule type="expression" dxfId="1295" priority="520">
      <formula>C33="対象外"</formula>
    </cfRule>
  </conditionalFormatting>
  <conditionalFormatting sqref="C36:I36">
    <cfRule type="expression" dxfId="1294" priority="511">
      <formula>C36="休日休工"</formula>
    </cfRule>
    <cfRule type="expression" dxfId="1293" priority="512">
      <formula>C36="天候休工"</formula>
    </cfRule>
    <cfRule type="expression" dxfId="1292" priority="513">
      <formula>C36="振替休工"</formula>
    </cfRule>
    <cfRule type="expression" dxfId="1291" priority="514">
      <formula>C36="休工"</formula>
    </cfRule>
    <cfRule type="expression" dxfId="1290" priority="515">
      <formula>C36="対象外"</formula>
    </cfRule>
  </conditionalFormatting>
  <conditionalFormatting sqref="C39:I39">
    <cfRule type="expression" dxfId="1289" priority="506">
      <formula>C39="休日休工"</formula>
    </cfRule>
    <cfRule type="expression" dxfId="1288" priority="507">
      <formula>C39="天候休工"</formula>
    </cfRule>
    <cfRule type="expression" dxfId="1287" priority="508">
      <formula>C39="振替休工"</formula>
    </cfRule>
    <cfRule type="expression" dxfId="1286" priority="509">
      <formula>C39="休工"</formula>
    </cfRule>
    <cfRule type="expression" dxfId="1285" priority="510">
      <formula>C39="対象外"</formula>
    </cfRule>
  </conditionalFormatting>
  <conditionalFormatting sqref="C44:I44 C47:I47 C50:I50 C53:I53 C41:I41">
    <cfRule type="expression" dxfId="1284" priority="496">
      <formula>C41="休日休工"</formula>
    </cfRule>
    <cfRule type="expression" dxfId="1283" priority="497">
      <formula>C41="天候休工"</formula>
    </cfRule>
    <cfRule type="expression" dxfId="1282" priority="498">
      <formula>C41="振替休工"</formula>
    </cfRule>
    <cfRule type="expression" dxfId="1281" priority="499">
      <formula>C41="休工"</formula>
    </cfRule>
    <cfRule type="expression" dxfId="1280" priority="500">
      <formula>C41="対象外"</formula>
    </cfRule>
  </conditionalFormatting>
  <conditionalFormatting sqref="C56:I56 C59:I59 C62:I62 C65:I65">
    <cfRule type="expression" dxfId="1279" priority="491">
      <formula>C56="休日休工"</formula>
    </cfRule>
    <cfRule type="expression" dxfId="1278" priority="492">
      <formula>C56="天候休工"</formula>
    </cfRule>
    <cfRule type="expression" dxfId="1277" priority="493">
      <formula>C56="振替休工"</formula>
    </cfRule>
    <cfRule type="expression" dxfId="1276" priority="494">
      <formula>C56="休工"</formula>
    </cfRule>
    <cfRule type="expression" dxfId="1275" priority="495">
      <formula>C56="対象外"</formula>
    </cfRule>
  </conditionalFormatting>
  <conditionalFormatting sqref="C43:I43">
    <cfRule type="expression" dxfId="1274" priority="486">
      <formula>C43="休日休工"</formula>
    </cfRule>
    <cfRule type="expression" dxfId="1273" priority="487">
      <formula>C43="天候休工"</formula>
    </cfRule>
    <cfRule type="expression" dxfId="1272" priority="488">
      <formula>C43="振替休工"</formula>
    </cfRule>
    <cfRule type="expression" dxfId="1271" priority="489">
      <formula>C43="休工"</formula>
    </cfRule>
    <cfRule type="expression" dxfId="1270" priority="490">
      <formula>C43="対象外"</formula>
    </cfRule>
  </conditionalFormatting>
  <conditionalFormatting sqref="C46:I46">
    <cfRule type="expression" dxfId="1269" priority="481">
      <formula>C46="休日休工"</formula>
    </cfRule>
    <cfRule type="expression" dxfId="1268" priority="482">
      <formula>C46="天候休工"</formula>
    </cfRule>
    <cfRule type="expression" dxfId="1267" priority="483">
      <formula>C46="振替休工"</formula>
    </cfRule>
    <cfRule type="expression" dxfId="1266" priority="484">
      <formula>C46="休工"</formula>
    </cfRule>
    <cfRule type="expression" dxfId="1265" priority="485">
      <formula>C46="対象外"</formula>
    </cfRule>
  </conditionalFormatting>
  <conditionalFormatting sqref="C49:I49">
    <cfRule type="expression" dxfId="1264" priority="476">
      <formula>C49="休日休工"</formula>
    </cfRule>
    <cfRule type="expression" dxfId="1263" priority="477">
      <formula>C49="天候休工"</formula>
    </cfRule>
    <cfRule type="expression" dxfId="1262" priority="478">
      <formula>C49="振替休工"</formula>
    </cfRule>
    <cfRule type="expression" dxfId="1261" priority="479">
      <formula>C49="休工"</formula>
    </cfRule>
    <cfRule type="expression" dxfId="1260" priority="480">
      <formula>C49="対象外"</formula>
    </cfRule>
  </conditionalFormatting>
  <conditionalFormatting sqref="C52:I52">
    <cfRule type="expression" dxfId="1259" priority="471">
      <formula>C52="休日休工"</formula>
    </cfRule>
    <cfRule type="expression" dxfId="1258" priority="472">
      <formula>C52="天候休工"</formula>
    </cfRule>
    <cfRule type="expression" dxfId="1257" priority="473">
      <formula>C52="振替休工"</formula>
    </cfRule>
    <cfRule type="expression" dxfId="1256" priority="474">
      <formula>C52="休工"</formula>
    </cfRule>
    <cfRule type="expression" dxfId="1255" priority="475">
      <formula>C52="対象外"</formula>
    </cfRule>
  </conditionalFormatting>
  <conditionalFormatting sqref="C55:I55">
    <cfRule type="expression" dxfId="1254" priority="466">
      <formula>C55="休日休工"</formula>
    </cfRule>
    <cfRule type="expression" dxfId="1253" priority="467">
      <formula>C55="天候休工"</formula>
    </cfRule>
    <cfRule type="expression" dxfId="1252" priority="468">
      <formula>C55="振替休工"</formula>
    </cfRule>
    <cfRule type="expression" dxfId="1251" priority="469">
      <formula>C55="休工"</formula>
    </cfRule>
    <cfRule type="expression" dxfId="1250" priority="470">
      <formula>C55="対象外"</formula>
    </cfRule>
  </conditionalFormatting>
  <conditionalFormatting sqref="C58:I58">
    <cfRule type="expression" dxfId="1249" priority="461">
      <formula>C58="休日休工"</formula>
    </cfRule>
    <cfRule type="expression" dxfId="1248" priority="462">
      <formula>C58="天候休工"</formula>
    </cfRule>
    <cfRule type="expression" dxfId="1247" priority="463">
      <formula>C58="振替休工"</formula>
    </cfRule>
    <cfRule type="expression" dxfId="1246" priority="464">
      <formula>C58="休工"</formula>
    </cfRule>
    <cfRule type="expression" dxfId="1245" priority="465">
      <formula>C58="対象外"</formula>
    </cfRule>
  </conditionalFormatting>
  <conditionalFormatting sqref="C61:I61">
    <cfRule type="expression" dxfId="1244" priority="456">
      <formula>C61="休日休工"</formula>
    </cfRule>
    <cfRule type="expression" dxfId="1243" priority="457">
      <formula>C61="天候休工"</formula>
    </cfRule>
    <cfRule type="expression" dxfId="1242" priority="458">
      <formula>C61="振替休工"</formula>
    </cfRule>
    <cfRule type="expression" dxfId="1241" priority="459">
      <formula>C61="休工"</formula>
    </cfRule>
    <cfRule type="expression" dxfId="1240" priority="460">
      <formula>C61="対象外"</formula>
    </cfRule>
  </conditionalFormatting>
  <conditionalFormatting sqref="C64:I64">
    <cfRule type="expression" dxfId="1239" priority="451">
      <formula>C64="休日休工"</formula>
    </cfRule>
    <cfRule type="expression" dxfId="1238" priority="452">
      <formula>C64="天候休工"</formula>
    </cfRule>
    <cfRule type="expression" dxfId="1237" priority="453">
      <formula>C64="振替休工"</formula>
    </cfRule>
    <cfRule type="expression" dxfId="1236" priority="454">
      <formula>C64="休工"</formula>
    </cfRule>
    <cfRule type="expression" dxfId="1235" priority="455">
      <formula>C64="対象外"</formula>
    </cfRule>
  </conditionalFormatting>
  <conditionalFormatting sqref="C67:I67">
    <cfRule type="expression" dxfId="1234" priority="446">
      <formula>C67="休日休工"</formula>
    </cfRule>
    <cfRule type="expression" dxfId="1233" priority="447">
      <formula>C67="天候休工"</formula>
    </cfRule>
    <cfRule type="expression" dxfId="1232" priority="448">
      <formula>C67="振替休工"</formula>
    </cfRule>
    <cfRule type="expression" dxfId="1231" priority="449">
      <formula>C67="休工"</formula>
    </cfRule>
    <cfRule type="expression" dxfId="1230" priority="450">
      <formula>C67="対象外"</formula>
    </cfRule>
  </conditionalFormatting>
  <conditionalFormatting sqref="C42:I42">
    <cfRule type="expression" dxfId="1229" priority="441">
      <formula>C42="休日休工"</formula>
    </cfRule>
    <cfRule type="expression" dxfId="1228" priority="442">
      <formula>C42="天候休工"</formula>
    </cfRule>
    <cfRule type="expression" dxfId="1227" priority="443">
      <formula>C42="振替休工"</formula>
    </cfRule>
    <cfRule type="expression" dxfId="1226" priority="444">
      <formula>C42="休工"</formula>
    </cfRule>
    <cfRule type="expression" dxfId="1225" priority="445">
      <formula>C42="対象外"</formula>
    </cfRule>
  </conditionalFormatting>
  <conditionalFormatting sqref="C45:I45">
    <cfRule type="expression" dxfId="1224" priority="436">
      <formula>C45="休日休工"</formula>
    </cfRule>
    <cfRule type="expression" dxfId="1223" priority="437">
      <formula>C45="天候休工"</formula>
    </cfRule>
    <cfRule type="expression" dxfId="1222" priority="438">
      <formula>C45="振替休工"</formula>
    </cfRule>
    <cfRule type="expression" dxfId="1221" priority="439">
      <formula>C45="休工"</formula>
    </cfRule>
    <cfRule type="expression" dxfId="1220" priority="440">
      <formula>C45="対象外"</formula>
    </cfRule>
  </conditionalFormatting>
  <conditionalFormatting sqref="C48:I48">
    <cfRule type="expression" dxfId="1219" priority="431">
      <formula>C48="休日休工"</formula>
    </cfRule>
    <cfRule type="expression" dxfId="1218" priority="432">
      <formula>C48="天候休工"</formula>
    </cfRule>
    <cfRule type="expression" dxfId="1217" priority="433">
      <formula>C48="振替休工"</formula>
    </cfRule>
    <cfRule type="expression" dxfId="1216" priority="434">
      <formula>C48="休工"</formula>
    </cfRule>
    <cfRule type="expression" dxfId="1215" priority="435">
      <formula>C48="対象外"</formula>
    </cfRule>
  </conditionalFormatting>
  <conditionalFormatting sqref="C51:I51">
    <cfRule type="expression" dxfId="1214" priority="426">
      <formula>C51="休日休工"</formula>
    </cfRule>
    <cfRule type="expression" dxfId="1213" priority="427">
      <formula>C51="天候休工"</formula>
    </cfRule>
    <cfRule type="expression" dxfId="1212" priority="428">
      <formula>C51="振替休工"</formula>
    </cfRule>
    <cfRule type="expression" dxfId="1211" priority="429">
      <formula>C51="休工"</formula>
    </cfRule>
    <cfRule type="expression" dxfId="1210" priority="430">
      <formula>C51="対象外"</formula>
    </cfRule>
  </conditionalFormatting>
  <conditionalFormatting sqref="C54:I54">
    <cfRule type="expression" dxfId="1209" priority="421">
      <formula>C54="休日休工"</formula>
    </cfRule>
    <cfRule type="expression" dxfId="1208" priority="422">
      <formula>C54="天候休工"</formula>
    </cfRule>
    <cfRule type="expression" dxfId="1207" priority="423">
      <formula>C54="振替休工"</formula>
    </cfRule>
    <cfRule type="expression" dxfId="1206" priority="424">
      <formula>C54="休工"</formula>
    </cfRule>
    <cfRule type="expression" dxfId="1205" priority="425">
      <formula>C54="対象外"</formula>
    </cfRule>
  </conditionalFormatting>
  <conditionalFormatting sqref="C57:I57">
    <cfRule type="expression" dxfId="1204" priority="416">
      <formula>C57="休日休工"</formula>
    </cfRule>
    <cfRule type="expression" dxfId="1203" priority="417">
      <formula>C57="天候休工"</formula>
    </cfRule>
    <cfRule type="expression" dxfId="1202" priority="418">
      <formula>C57="振替休工"</formula>
    </cfRule>
    <cfRule type="expression" dxfId="1201" priority="419">
      <formula>C57="休工"</formula>
    </cfRule>
    <cfRule type="expression" dxfId="1200" priority="420">
      <formula>C57="対象外"</formula>
    </cfRule>
  </conditionalFormatting>
  <conditionalFormatting sqref="C60:I60">
    <cfRule type="expression" dxfId="1199" priority="411">
      <formula>C60="休日休工"</formula>
    </cfRule>
    <cfRule type="expression" dxfId="1198" priority="412">
      <formula>C60="天候休工"</formula>
    </cfRule>
    <cfRule type="expression" dxfId="1197" priority="413">
      <formula>C60="振替休工"</formula>
    </cfRule>
    <cfRule type="expression" dxfId="1196" priority="414">
      <formula>C60="休工"</formula>
    </cfRule>
    <cfRule type="expression" dxfId="1195" priority="415">
      <formula>C60="対象外"</formula>
    </cfRule>
  </conditionalFormatting>
  <conditionalFormatting sqref="C63:I63">
    <cfRule type="expression" dxfId="1194" priority="406">
      <formula>C63="休日休工"</formula>
    </cfRule>
    <cfRule type="expression" dxfId="1193" priority="407">
      <formula>C63="天候休工"</formula>
    </cfRule>
    <cfRule type="expression" dxfId="1192" priority="408">
      <formula>C63="振替休工"</formula>
    </cfRule>
    <cfRule type="expression" dxfId="1191" priority="409">
      <formula>C63="休工"</formula>
    </cfRule>
    <cfRule type="expression" dxfId="1190" priority="410">
      <formula>C63="対象外"</formula>
    </cfRule>
  </conditionalFormatting>
  <conditionalFormatting sqref="C66:I66">
    <cfRule type="expression" dxfId="1189" priority="401">
      <formula>C66="休日休工"</formula>
    </cfRule>
    <cfRule type="expression" dxfId="1188" priority="402">
      <formula>C66="天候休工"</formula>
    </cfRule>
    <cfRule type="expression" dxfId="1187" priority="403">
      <formula>C66="振替休工"</formula>
    </cfRule>
    <cfRule type="expression" dxfId="1186" priority="404">
      <formula>C66="休工"</formula>
    </cfRule>
    <cfRule type="expression" dxfId="1185" priority="405">
      <formula>C66="対象外"</formula>
    </cfRule>
  </conditionalFormatting>
  <conditionalFormatting sqref="C71:I71 C74:I74 C77:I77 C80:I80 C68:I68">
    <cfRule type="expression" dxfId="1184" priority="396">
      <formula>C68="休日休工"</formula>
    </cfRule>
    <cfRule type="expression" dxfId="1183" priority="397">
      <formula>C68="天候休工"</formula>
    </cfRule>
    <cfRule type="expression" dxfId="1182" priority="398">
      <formula>C68="振替休工"</formula>
    </cfRule>
    <cfRule type="expression" dxfId="1181" priority="399">
      <formula>C68="休工"</formula>
    </cfRule>
    <cfRule type="expression" dxfId="1180" priority="400">
      <formula>C68="対象外"</formula>
    </cfRule>
  </conditionalFormatting>
  <conditionalFormatting sqref="C83:I83 C86:I86 C89:I89 C92:I92">
    <cfRule type="expression" dxfId="1179" priority="391">
      <formula>C83="休日休工"</formula>
    </cfRule>
    <cfRule type="expression" dxfId="1178" priority="392">
      <formula>C83="天候休工"</formula>
    </cfRule>
    <cfRule type="expression" dxfId="1177" priority="393">
      <formula>C83="振替休工"</formula>
    </cfRule>
    <cfRule type="expression" dxfId="1176" priority="394">
      <formula>C83="休工"</formula>
    </cfRule>
    <cfRule type="expression" dxfId="1175" priority="395">
      <formula>C83="対象外"</formula>
    </cfRule>
  </conditionalFormatting>
  <conditionalFormatting sqref="C70:I70">
    <cfRule type="expression" dxfId="1174" priority="386">
      <formula>C70="休日休工"</formula>
    </cfRule>
    <cfRule type="expression" dxfId="1173" priority="387">
      <formula>C70="天候休工"</formula>
    </cfRule>
    <cfRule type="expression" dxfId="1172" priority="388">
      <formula>C70="振替休工"</formula>
    </cfRule>
    <cfRule type="expression" dxfId="1171" priority="389">
      <formula>C70="休工"</formula>
    </cfRule>
    <cfRule type="expression" dxfId="1170" priority="390">
      <formula>C70="対象外"</formula>
    </cfRule>
  </conditionalFormatting>
  <conditionalFormatting sqref="C73:I73">
    <cfRule type="expression" dxfId="1169" priority="381">
      <formula>C73="休日休工"</formula>
    </cfRule>
    <cfRule type="expression" dxfId="1168" priority="382">
      <formula>C73="天候休工"</formula>
    </cfRule>
    <cfRule type="expression" dxfId="1167" priority="383">
      <formula>C73="振替休工"</formula>
    </cfRule>
    <cfRule type="expression" dxfId="1166" priority="384">
      <formula>C73="休工"</formula>
    </cfRule>
    <cfRule type="expression" dxfId="1165" priority="385">
      <formula>C73="対象外"</formula>
    </cfRule>
  </conditionalFormatting>
  <conditionalFormatting sqref="C76:I76">
    <cfRule type="expression" dxfId="1164" priority="376">
      <formula>C76="休日休工"</formula>
    </cfRule>
    <cfRule type="expression" dxfId="1163" priority="377">
      <formula>C76="天候休工"</formula>
    </cfRule>
    <cfRule type="expression" dxfId="1162" priority="378">
      <formula>C76="振替休工"</formula>
    </cfRule>
    <cfRule type="expression" dxfId="1161" priority="379">
      <formula>C76="休工"</formula>
    </cfRule>
    <cfRule type="expression" dxfId="1160" priority="380">
      <formula>C76="対象外"</formula>
    </cfRule>
  </conditionalFormatting>
  <conditionalFormatting sqref="C79:I79">
    <cfRule type="expression" dxfId="1159" priority="371">
      <formula>C79="休日休工"</formula>
    </cfRule>
    <cfRule type="expression" dxfId="1158" priority="372">
      <formula>C79="天候休工"</formula>
    </cfRule>
    <cfRule type="expression" dxfId="1157" priority="373">
      <formula>C79="振替休工"</formula>
    </cfRule>
    <cfRule type="expression" dxfId="1156" priority="374">
      <formula>C79="休工"</formula>
    </cfRule>
    <cfRule type="expression" dxfId="1155" priority="375">
      <formula>C79="対象外"</formula>
    </cfRule>
  </conditionalFormatting>
  <conditionalFormatting sqref="C82:I82">
    <cfRule type="expression" dxfId="1154" priority="366">
      <formula>C82="休日休工"</formula>
    </cfRule>
    <cfRule type="expression" dxfId="1153" priority="367">
      <formula>C82="天候休工"</formula>
    </cfRule>
    <cfRule type="expression" dxfId="1152" priority="368">
      <formula>C82="振替休工"</formula>
    </cfRule>
    <cfRule type="expression" dxfId="1151" priority="369">
      <formula>C82="休工"</formula>
    </cfRule>
    <cfRule type="expression" dxfId="1150" priority="370">
      <formula>C82="対象外"</formula>
    </cfRule>
  </conditionalFormatting>
  <conditionalFormatting sqref="C85:I85">
    <cfRule type="expression" dxfId="1149" priority="361">
      <formula>C85="休日休工"</formula>
    </cfRule>
    <cfRule type="expression" dxfId="1148" priority="362">
      <formula>C85="天候休工"</formula>
    </cfRule>
    <cfRule type="expression" dxfId="1147" priority="363">
      <formula>C85="振替休工"</formula>
    </cfRule>
    <cfRule type="expression" dxfId="1146" priority="364">
      <formula>C85="休工"</formula>
    </cfRule>
    <cfRule type="expression" dxfId="1145" priority="365">
      <formula>C85="対象外"</formula>
    </cfRule>
  </conditionalFormatting>
  <conditionalFormatting sqref="C88:I88">
    <cfRule type="expression" dxfId="1144" priority="356">
      <formula>C88="休日休工"</formula>
    </cfRule>
    <cfRule type="expression" dxfId="1143" priority="357">
      <formula>C88="天候休工"</formula>
    </cfRule>
    <cfRule type="expression" dxfId="1142" priority="358">
      <formula>C88="振替休工"</formula>
    </cfRule>
    <cfRule type="expression" dxfId="1141" priority="359">
      <formula>C88="休工"</formula>
    </cfRule>
    <cfRule type="expression" dxfId="1140" priority="360">
      <formula>C88="対象外"</formula>
    </cfRule>
  </conditionalFormatting>
  <conditionalFormatting sqref="C91:I91">
    <cfRule type="expression" dxfId="1139" priority="351">
      <formula>C91="休日休工"</formula>
    </cfRule>
    <cfRule type="expression" dxfId="1138" priority="352">
      <formula>C91="天候休工"</formula>
    </cfRule>
    <cfRule type="expression" dxfId="1137" priority="353">
      <formula>C91="振替休工"</formula>
    </cfRule>
    <cfRule type="expression" dxfId="1136" priority="354">
      <formula>C91="休工"</formula>
    </cfRule>
    <cfRule type="expression" dxfId="1135" priority="355">
      <formula>C91="対象外"</formula>
    </cfRule>
  </conditionalFormatting>
  <conditionalFormatting sqref="C94:I94">
    <cfRule type="expression" dxfId="1134" priority="346">
      <formula>C94="休日休工"</formula>
    </cfRule>
    <cfRule type="expression" dxfId="1133" priority="347">
      <formula>C94="天候休工"</formula>
    </cfRule>
    <cfRule type="expression" dxfId="1132" priority="348">
      <formula>C94="振替休工"</formula>
    </cfRule>
    <cfRule type="expression" dxfId="1131" priority="349">
      <formula>C94="休工"</formula>
    </cfRule>
    <cfRule type="expression" dxfId="1130" priority="350">
      <formula>C94="対象外"</formula>
    </cfRule>
  </conditionalFormatting>
  <conditionalFormatting sqref="C69:I69">
    <cfRule type="expression" dxfId="1129" priority="341">
      <formula>C69="休日休工"</formula>
    </cfRule>
    <cfRule type="expression" dxfId="1128" priority="342">
      <formula>C69="天候休工"</formula>
    </cfRule>
    <cfRule type="expression" dxfId="1127" priority="343">
      <formula>C69="振替休工"</formula>
    </cfRule>
    <cfRule type="expression" dxfId="1126" priority="344">
      <formula>C69="休工"</formula>
    </cfRule>
    <cfRule type="expression" dxfId="1125" priority="345">
      <formula>C69="対象外"</formula>
    </cfRule>
  </conditionalFormatting>
  <conditionalFormatting sqref="C72:I72">
    <cfRule type="expression" dxfId="1124" priority="336">
      <formula>C72="休日休工"</formula>
    </cfRule>
    <cfRule type="expression" dxfId="1123" priority="337">
      <formula>C72="天候休工"</formula>
    </cfRule>
    <cfRule type="expression" dxfId="1122" priority="338">
      <formula>C72="振替休工"</formula>
    </cfRule>
    <cfRule type="expression" dxfId="1121" priority="339">
      <formula>C72="休工"</formula>
    </cfRule>
    <cfRule type="expression" dxfId="1120" priority="340">
      <formula>C72="対象外"</formula>
    </cfRule>
  </conditionalFormatting>
  <conditionalFormatting sqref="C75:I75">
    <cfRule type="expression" dxfId="1119" priority="331">
      <formula>C75="休日休工"</formula>
    </cfRule>
    <cfRule type="expression" dxfId="1118" priority="332">
      <formula>C75="天候休工"</formula>
    </cfRule>
    <cfRule type="expression" dxfId="1117" priority="333">
      <formula>C75="振替休工"</formula>
    </cfRule>
    <cfRule type="expression" dxfId="1116" priority="334">
      <formula>C75="休工"</formula>
    </cfRule>
    <cfRule type="expression" dxfId="1115" priority="335">
      <formula>C75="対象外"</formula>
    </cfRule>
  </conditionalFormatting>
  <conditionalFormatting sqref="C78:I78">
    <cfRule type="expression" dxfId="1114" priority="326">
      <formula>C78="休日休工"</formula>
    </cfRule>
    <cfRule type="expression" dxfId="1113" priority="327">
      <formula>C78="天候休工"</formula>
    </cfRule>
    <cfRule type="expression" dxfId="1112" priority="328">
      <formula>C78="振替休工"</formula>
    </cfRule>
    <cfRule type="expression" dxfId="1111" priority="329">
      <formula>C78="休工"</formula>
    </cfRule>
    <cfRule type="expression" dxfId="1110" priority="330">
      <formula>C78="対象外"</formula>
    </cfRule>
  </conditionalFormatting>
  <conditionalFormatting sqref="C81:I81">
    <cfRule type="expression" dxfId="1109" priority="321">
      <formula>C81="休日休工"</formula>
    </cfRule>
    <cfRule type="expression" dxfId="1108" priority="322">
      <formula>C81="天候休工"</formula>
    </cfRule>
    <cfRule type="expression" dxfId="1107" priority="323">
      <formula>C81="振替休工"</formula>
    </cfRule>
    <cfRule type="expression" dxfId="1106" priority="324">
      <formula>C81="休工"</formula>
    </cfRule>
    <cfRule type="expression" dxfId="1105" priority="325">
      <formula>C81="対象外"</formula>
    </cfRule>
  </conditionalFormatting>
  <conditionalFormatting sqref="C84:I84">
    <cfRule type="expression" dxfId="1104" priority="316">
      <formula>C84="休日休工"</formula>
    </cfRule>
    <cfRule type="expression" dxfId="1103" priority="317">
      <formula>C84="天候休工"</formula>
    </cfRule>
    <cfRule type="expression" dxfId="1102" priority="318">
      <formula>C84="振替休工"</formula>
    </cfRule>
    <cfRule type="expression" dxfId="1101" priority="319">
      <formula>C84="休工"</formula>
    </cfRule>
    <cfRule type="expression" dxfId="1100" priority="320">
      <formula>C84="対象外"</formula>
    </cfRule>
  </conditionalFormatting>
  <conditionalFormatting sqref="C87:I87">
    <cfRule type="expression" dxfId="1099" priority="311">
      <formula>C87="休日休工"</formula>
    </cfRule>
    <cfRule type="expression" dxfId="1098" priority="312">
      <formula>C87="天候休工"</formula>
    </cfRule>
    <cfRule type="expression" dxfId="1097" priority="313">
      <formula>C87="振替休工"</formula>
    </cfRule>
    <cfRule type="expression" dxfId="1096" priority="314">
      <formula>C87="休工"</formula>
    </cfRule>
    <cfRule type="expression" dxfId="1095" priority="315">
      <formula>C87="対象外"</formula>
    </cfRule>
  </conditionalFormatting>
  <conditionalFormatting sqref="C90:I90">
    <cfRule type="expression" dxfId="1094" priority="306">
      <formula>C90="休日休工"</formula>
    </cfRule>
    <cfRule type="expression" dxfId="1093" priority="307">
      <formula>C90="天候休工"</formula>
    </cfRule>
    <cfRule type="expression" dxfId="1092" priority="308">
      <formula>C90="振替休工"</formula>
    </cfRule>
    <cfRule type="expression" dxfId="1091" priority="309">
      <formula>C90="休工"</formula>
    </cfRule>
    <cfRule type="expression" dxfId="1090" priority="310">
      <formula>C90="対象外"</formula>
    </cfRule>
  </conditionalFormatting>
  <conditionalFormatting sqref="C93:I93">
    <cfRule type="expression" dxfId="1089" priority="301">
      <formula>C93="休日休工"</formula>
    </cfRule>
    <cfRule type="expression" dxfId="1088" priority="302">
      <formula>C93="天候休工"</formula>
    </cfRule>
    <cfRule type="expression" dxfId="1087" priority="303">
      <formula>C93="振替休工"</formula>
    </cfRule>
    <cfRule type="expression" dxfId="1086" priority="304">
      <formula>C93="休工"</formula>
    </cfRule>
    <cfRule type="expression" dxfId="1085" priority="305">
      <formula>C93="対象外"</formula>
    </cfRule>
  </conditionalFormatting>
  <conditionalFormatting sqref="C98:I98 C101:I101 C104:I104 C107:I107 C95:I95">
    <cfRule type="expression" dxfId="1084" priority="296">
      <formula>C95="休日休工"</formula>
    </cfRule>
    <cfRule type="expression" dxfId="1083" priority="297">
      <formula>C95="天候休工"</formula>
    </cfRule>
    <cfRule type="expression" dxfId="1082" priority="298">
      <formula>C95="振替休工"</formula>
    </cfRule>
    <cfRule type="expression" dxfId="1081" priority="299">
      <formula>C95="休工"</formula>
    </cfRule>
    <cfRule type="expression" dxfId="1080" priority="300">
      <formula>C95="対象外"</formula>
    </cfRule>
  </conditionalFormatting>
  <conditionalFormatting sqref="C110:I110 C113:I113 C116:I116 C119:I119">
    <cfRule type="expression" dxfId="1079" priority="291">
      <formula>C110="休日休工"</formula>
    </cfRule>
    <cfRule type="expression" dxfId="1078" priority="292">
      <formula>C110="天候休工"</formula>
    </cfRule>
    <cfRule type="expression" dxfId="1077" priority="293">
      <formula>C110="振替休工"</formula>
    </cfRule>
    <cfRule type="expression" dxfId="1076" priority="294">
      <formula>C110="休工"</formula>
    </cfRule>
    <cfRule type="expression" dxfId="1075" priority="295">
      <formula>C110="対象外"</formula>
    </cfRule>
  </conditionalFormatting>
  <conditionalFormatting sqref="C97:I97">
    <cfRule type="expression" dxfId="1074" priority="286">
      <formula>C97="休日休工"</formula>
    </cfRule>
    <cfRule type="expression" dxfId="1073" priority="287">
      <formula>C97="天候休工"</formula>
    </cfRule>
    <cfRule type="expression" dxfId="1072" priority="288">
      <formula>C97="振替休工"</formula>
    </cfRule>
    <cfRule type="expression" dxfId="1071" priority="289">
      <formula>C97="休工"</formula>
    </cfRule>
    <cfRule type="expression" dxfId="1070" priority="290">
      <formula>C97="対象外"</formula>
    </cfRule>
  </conditionalFormatting>
  <conditionalFormatting sqref="C100:I100">
    <cfRule type="expression" dxfId="1069" priority="281">
      <formula>C100="休日休工"</formula>
    </cfRule>
    <cfRule type="expression" dxfId="1068" priority="282">
      <formula>C100="天候休工"</formula>
    </cfRule>
    <cfRule type="expression" dxfId="1067" priority="283">
      <formula>C100="振替休工"</formula>
    </cfRule>
    <cfRule type="expression" dxfId="1066" priority="284">
      <formula>C100="休工"</formula>
    </cfRule>
    <cfRule type="expression" dxfId="1065" priority="285">
      <formula>C100="対象外"</formula>
    </cfRule>
  </conditionalFormatting>
  <conditionalFormatting sqref="C103:I103">
    <cfRule type="expression" dxfId="1064" priority="276">
      <formula>C103="休日休工"</formula>
    </cfRule>
    <cfRule type="expression" dxfId="1063" priority="277">
      <formula>C103="天候休工"</formula>
    </cfRule>
    <cfRule type="expression" dxfId="1062" priority="278">
      <formula>C103="振替休工"</formula>
    </cfRule>
    <cfRule type="expression" dxfId="1061" priority="279">
      <formula>C103="休工"</formula>
    </cfRule>
    <cfRule type="expression" dxfId="1060" priority="280">
      <formula>C103="対象外"</formula>
    </cfRule>
  </conditionalFormatting>
  <conditionalFormatting sqref="C106:I106">
    <cfRule type="expression" dxfId="1059" priority="271">
      <formula>C106="休日休工"</formula>
    </cfRule>
    <cfRule type="expression" dxfId="1058" priority="272">
      <formula>C106="天候休工"</formula>
    </cfRule>
    <cfRule type="expression" dxfId="1057" priority="273">
      <formula>C106="振替休工"</formula>
    </cfRule>
    <cfRule type="expression" dxfId="1056" priority="274">
      <formula>C106="休工"</formula>
    </cfRule>
    <cfRule type="expression" dxfId="1055" priority="275">
      <formula>C106="対象外"</formula>
    </cfRule>
  </conditionalFormatting>
  <conditionalFormatting sqref="C109:I109">
    <cfRule type="expression" dxfId="1054" priority="266">
      <formula>C109="休日休工"</formula>
    </cfRule>
    <cfRule type="expression" dxfId="1053" priority="267">
      <formula>C109="天候休工"</formula>
    </cfRule>
    <cfRule type="expression" dxfId="1052" priority="268">
      <formula>C109="振替休工"</formula>
    </cfRule>
    <cfRule type="expression" dxfId="1051" priority="269">
      <formula>C109="休工"</formula>
    </cfRule>
    <cfRule type="expression" dxfId="1050" priority="270">
      <formula>C109="対象外"</formula>
    </cfRule>
  </conditionalFormatting>
  <conditionalFormatting sqref="C112:I112">
    <cfRule type="expression" dxfId="1049" priority="261">
      <formula>C112="休日休工"</formula>
    </cfRule>
    <cfRule type="expression" dxfId="1048" priority="262">
      <formula>C112="天候休工"</formula>
    </cfRule>
    <cfRule type="expression" dxfId="1047" priority="263">
      <formula>C112="振替休工"</formula>
    </cfRule>
    <cfRule type="expression" dxfId="1046" priority="264">
      <formula>C112="休工"</formula>
    </cfRule>
    <cfRule type="expression" dxfId="1045" priority="265">
      <formula>C112="対象外"</formula>
    </cfRule>
  </conditionalFormatting>
  <conditionalFormatting sqref="C115:I115">
    <cfRule type="expression" dxfId="1044" priority="256">
      <formula>C115="休日休工"</formula>
    </cfRule>
    <cfRule type="expression" dxfId="1043" priority="257">
      <formula>C115="天候休工"</formula>
    </cfRule>
    <cfRule type="expression" dxfId="1042" priority="258">
      <formula>C115="振替休工"</formula>
    </cfRule>
    <cfRule type="expression" dxfId="1041" priority="259">
      <formula>C115="休工"</formula>
    </cfRule>
    <cfRule type="expression" dxfId="1040" priority="260">
      <formula>C115="対象外"</formula>
    </cfRule>
  </conditionalFormatting>
  <conditionalFormatting sqref="C118:I118">
    <cfRule type="expression" dxfId="1039" priority="251">
      <formula>C118="休日休工"</formula>
    </cfRule>
    <cfRule type="expression" dxfId="1038" priority="252">
      <formula>C118="天候休工"</formula>
    </cfRule>
    <cfRule type="expression" dxfId="1037" priority="253">
      <formula>C118="振替休工"</formula>
    </cfRule>
    <cfRule type="expression" dxfId="1036" priority="254">
      <formula>C118="休工"</formula>
    </cfRule>
    <cfRule type="expression" dxfId="1035" priority="255">
      <formula>C118="対象外"</formula>
    </cfRule>
  </conditionalFormatting>
  <conditionalFormatting sqref="C121:I121">
    <cfRule type="expression" dxfId="1034" priority="246">
      <formula>C121="休日休工"</formula>
    </cfRule>
    <cfRule type="expression" dxfId="1033" priority="247">
      <formula>C121="天候休工"</formula>
    </cfRule>
    <cfRule type="expression" dxfId="1032" priority="248">
      <formula>C121="振替休工"</formula>
    </cfRule>
    <cfRule type="expression" dxfId="1031" priority="249">
      <formula>C121="休工"</formula>
    </cfRule>
    <cfRule type="expression" dxfId="1030" priority="250">
      <formula>C121="対象外"</formula>
    </cfRule>
  </conditionalFormatting>
  <conditionalFormatting sqref="C96:I96">
    <cfRule type="expression" dxfId="1029" priority="241">
      <formula>C96="休日休工"</formula>
    </cfRule>
    <cfRule type="expression" dxfId="1028" priority="242">
      <formula>C96="天候休工"</formula>
    </cfRule>
    <cfRule type="expression" dxfId="1027" priority="243">
      <formula>C96="振替休工"</formula>
    </cfRule>
    <cfRule type="expression" dxfId="1026" priority="244">
      <formula>C96="休工"</formula>
    </cfRule>
    <cfRule type="expression" dxfId="1025" priority="245">
      <formula>C96="対象外"</formula>
    </cfRule>
  </conditionalFormatting>
  <conditionalFormatting sqref="C99:I99">
    <cfRule type="expression" dxfId="1024" priority="236">
      <formula>C99="休日休工"</formula>
    </cfRule>
    <cfRule type="expression" dxfId="1023" priority="237">
      <formula>C99="天候休工"</formula>
    </cfRule>
    <cfRule type="expression" dxfId="1022" priority="238">
      <formula>C99="振替休工"</formula>
    </cfRule>
    <cfRule type="expression" dxfId="1021" priority="239">
      <formula>C99="休工"</formula>
    </cfRule>
    <cfRule type="expression" dxfId="1020" priority="240">
      <formula>C99="対象外"</formula>
    </cfRule>
  </conditionalFormatting>
  <conditionalFormatting sqref="C102:I102">
    <cfRule type="expression" dxfId="1019" priority="231">
      <formula>C102="休日休工"</formula>
    </cfRule>
    <cfRule type="expression" dxfId="1018" priority="232">
      <formula>C102="天候休工"</formula>
    </cfRule>
    <cfRule type="expression" dxfId="1017" priority="233">
      <formula>C102="振替休工"</formula>
    </cfRule>
    <cfRule type="expression" dxfId="1016" priority="234">
      <formula>C102="休工"</formula>
    </cfRule>
    <cfRule type="expression" dxfId="1015" priority="235">
      <formula>C102="対象外"</formula>
    </cfRule>
  </conditionalFormatting>
  <conditionalFormatting sqref="C105:I105">
    <cfRule type="expression" dxfId="1014" priority="226">
      <formula>C105="休日休工"</formula>
    </cfRule>
    <cfRule type="expression" dxfId="1013" priority="227">
      <formula>C105="天候休工"</formula>
    </cfRule>
    <cfRule type="expression" dxfId="1012" priority="228">
      <formula>C105="振替休工"</formula>
    </cfRule>
    <cfRule type="expression" dxfId="1011" priority="229">
      <formula>C105="休工"</formula>
    </cfRule>
    <cfRule type="expression" dxfId="1010" priority="230">
      <formula>C105="対象外"</formula>
    </cfRule>
  </conditionalFormatting>
  <conditionalFormatting sqref="C108:I108">
    <cfRule type="expression" dxfId="1009" priority="221">
      <formula>C108="休日休工"</formula>
    </cfRule>
    <cfRule type="expression" dxfId="1008" priority="222">
      <formula>C108="天候休工"</formula>
    </cfRule>
    <cfRule type="expression" dxfId="1007" priority="223">
      <formula>C108="振替休工"</formula>
    </cfRule>
    <cfRule type="expression" dxfId="1006" priority="224">
      <formula>C108="休工"</formula>
    </cfRule>
    <cfRule type="expression" dxfId="1005" priority="225">
      <formula>C108="対象外"</formula>
    </cfRule>
  </conditionalFormatting>
  <conditionalFormatting sqref="C111:I111">
    <cfRule type="expression" dxfId="1004" priority="216">
      <formula>C111="休日休工"</formula>
    </cfRule>
    <cfRule type="expression" dxfId="1003" priority="217">
      <formula>C111="天候休工"</formula>
    </cfRule>
    <cfRule type="expression" dxfId="1002" priority="218">
      <formula>C111="振替休工"</formula>
    </cfRule>
    <cfRule type="expression" dxfId="1001" priority="219">
      <formula>C111="休工"</formula>
    </cfRule>
    <cfRule type="expression" dxfId="1000" priority="220">
      <formula>C111="対象外"</formula>
    </cfRule>
  </conditionalFormatting>
  <conditionalFormatting sqref="C114:I114">
    <cfRule type="expression" dxfId="999" priority="211">
      <formula>C114="休日休工"</formula>
    </cfRule>
    <cfRule type="expression" dxfId="998" priority="212">
      <formula>C114="天候休工"</formula>
    </cfRule>
    <cfRule type="expression" dxfId="997" priority="213">
      <formula>C114="振替休工"</formula>
    </cfRule>
    <cfRule type="expression" dxfId="996" priority="214">
      <formula>C114="休工"</formula>
    </cfRule>
    <cfRule type="expression" dxfId="995" priority="215">
      <formula>C114="対象外"</formula>
    </cfRule>
  </conditionalFormatting>
  <conditionalFormatting sqref="C117:I117">
    <cfRule type="expression" dxfId="994" priority="206">
      <formula>C117="休日休工"</formula>
    </cfRule>
    <cfRule type="expression" dxfId="993" priority="207">
      <formula>C117="天候休工"</formula>
    </cfRule>
    <cfRule type="expression" dxfId="992" priority="208">
      <formula>C117="振替休工"</formula>
    </cfRule>
    <cfRule type="expression" dxfId="991" priority="209">
      <formula>C117="休工"</formula>
    </cfRule>
    <cfRule type="expression" dxfId="990" priority="210">
      <formula>C117="対象外"</formula>
    </cfRule>
  </conditionalFormatting>
  <conditionalFormatting sqref="C120:I120">
    <cfRule type="expression" dxfId="989" priority="201">
      <formula>C120="休日休工"</formula>
    </cfRule>
    <cfRule type="expression" dxfId="988" priority="202">
      <formula>C120="天候休工"</formula>
    </cfRule>
    <cfRule type="expression" dxfId="987" priority="203">
      <formula>C120="振替休工"</formula>
    </cfRule>
    <cfRule type="expression" dxfId="986" priority="204">
      <formula>C120="休工"</formula>
    </cfRule>
    <cfRule type="expression" dxfId="985" priority="205">
      <formula>C120="対象外"</formula>
    </cfRule>
  </conditionalFormatting>
  <conditionalFormatting sqref="C125:I125 C128:I128 C131:I131 C134:I134 C122:I122">
    <cfRule type="expression" dxfId="984" priority="196">
      <formula>C122="休日休工"</formula>
    </cfRule>
    <cfRule type="expression" dxfId="983" priority="197">
      <formula>C122="天候休工"</formula>
    </cfRule>
    <cfRule type="expression" dxfId="982" priority="198">
      <formula>C122="振替休工"</formula>
    </cfRule>
    <cfRule type="expression" dxfId="981" priority="199">
      <formula>C122="休工"</formula>
    </cfRule>
    <cfRule type="expression" dxfId="980" priority="200">
      <formula>C122="対象外"</formula>
    </cfRule>
  </conditionalFormatting>
  <conditionalFormatting sqref="C137:I137 C140:I140 C143:I143 C146:I146">
    <cfRule type="expression" dxfId="979" priority="191">
      <formula>C137="休日休工"</formula>
    </cfRule>
    <cfRule type="expression" dxfId="978" priority="192">
      <formula>C137="天候休工"</formula>
    </cfRule>
    <cfRule type="expression" dxfId="977" priority="193">
      <formula>C137="振替休工"</formula>
    </cfRule>
    <cfRule type="expression" dxfId="976" priority="194">
      <formula>C137="休工"</formula>
    </cfRule>
    <cfRule type="expression" dxfId="975" priority="195">
      <formula>C137="対象外"</formula>
    </cfRule>
  </conditionalFormatting>
  <conditionalFormatting sqref="C124:I124">
    <cfRule type="expression" dxfId="974" priority="186">
      <formula>C124="休日休工"</formula>
    </cfRule>
    <cfRule type="expression" dxfId="973" priority="187">
      <formula>C124="天候休工"</formula>
    </cfRule>
    <cfRule type="expression" dxfId="972" priority="188">
      <formula>C124="振替休工"</formula>
    </cfRule>
    <cfRule type="expression" dxfId="971" priority="189">
      <formula>C124="休工"</formula>
    </cfRule>
    <cfRule type="expression" dxfId="970" priority="190">
      <formula>C124="対象外"</formula>
    </cfRule>
  </conditionalFormatting>
  <conditionalFormatting sqref="C127:I127">
    <cfRule type="expression" dxfId="969" priority="181">
      <formula>C127="休日休工"</formula>
    </cfRule>
    <cfRule type="expression" dxfId="968" priority="182">
      <formula>C127="天候休工"</formula>
    </cfRule>
    <cfRule type="expression" dxfId="967" priority="183">
      <formula>C127="振替休工"</formula>
    </cfRule>
    <cfRule type="expression" dxfId="966" priority="184">
      <formula>C127="休工"</formula>
    </cfRule>
    <cfRule type="expression" dxfId="965" priority="185">
      <formula>C127="対象外"</formula>
    </cfRule>
  </conditionalFormatting>
  <conditionalFormatting sqref="C130:I130">
    <cfRule type="expression" dxfId="964" priority="176">
      <formula>C130="休日休工"</formula>
    </cfRule>
    <cfRule type="expression" dxfId="963" priority="177">
      <formula>C130="天候休工"</formula>
    </cfRule>
    <cfRule type="expression" dxfId="962" priority="178">
      <formula>C130="振替休工"</formula>
    </cfRule>
    <cfRule type="expression" dxfId="961" priority="179">
      <formula>C130="休工"</formula>
    </cfRule>
    <cfRule type="expression" dxfId="960" priority="180">
      <formula>C130="対象外"</formula>
    </cfRule>
  </conditionalFormatting>
  <conditionalFormatting sqref="C133:I133">
    <cfRule type="expression" dxfId="959" priority="171">
      <formula>C133="休日休工"</formula>
    </cfRule>
    <cfRule type="expression" dxfId="958" priority="172">
      <formula>C133="天候休工"</formula>
    </cfRule>
    <cfRule type="expression" dxfId="957" priority="173">
      <formula>C133="振替休工"</formula>
    </cfRule>
    <cfRule type="expression" dxfId="956" priority="174">
      <formula>C133="休工"</formula>
    </cfRule>
    <cfRule type="expression" dxfId="955" priority="175">
      <formula>C133="対象外"</formula>
    </cfRule>
  </conditionalFormatting>
  <conditionalFormatting sqref="C136:I136">
    <cfRule type="expression" dxfId="954" priority="166">
      <formula>C136="休日休工"</formula>
    </cfRule>
    <cfRule type="expression" dxfId="953" priority="167">
      <formula>C136="天候休工"</formula>
    </cfRule>
    <cfRule type="expression" dxfId="952" priority="168">
      <formula>C136="振替休工"</formula>
    </cfRule>
    <cfRule type="expression" dxfId="951" priority="169">
      <formula>C136="休工"</formula>
    </cfRule>
    <cfRule type="expression" dxfId="950" priority="170">
      <formula>C136="対象外"</formula>
    </cfRule>
  </conditionalFormatting>
  <conditionalFormatting sqref="C139:I139">
    <cfRule type="expression" dxfId="949" priority="161">
      <formula>C139="休日休工"</formula>
    </cfRule>
    <cfRule type="expression" dxfId="948" priority="162">
      <formula>C139="天候休工"</formula>
    </cfRule>
    <cfRule type="expression" dxfId="947" priority="163">
      <formula>C139="振替休工"</formula>
    </cfRule>
    <cfRule type="expression" dxfId="946" priority="164">
      <formula>C139="休工"</formula>
    </cfRule>
    <cfRule type="expression" dxfId="945" priority="165">
      <formula>C139="対象外"</formula>
    </cfRule>
  </conditionalFormatting>
  <conditionalFormatting sqref="C142:I142">
    <cfRule type="expression" dxfId="944" priority="156">
      <formula>C142="休日休工"</formula>
    </cfRule>
    <cfRule type="expression" dxfId="943" priority="157">
      <formula>C142="天候休工"</formula>
    </cfRule>
    <cfRule type="expression" dxfId="942" priority="158">
      <formula>C142="振替休工"</formula>
    </cfRule>
    <cfRule type="expression" dxfId="941" priority="159">
      <formula>C142="休工"</formula>
    </cfRule>
    <cfRule type="expression" dxfId="940" priority="160">
      <formula>C142="対象外"</formula>
    </cfRule>
  </conditionalFormatting>
  <conditionalFormatting sqref="C145:I145">
    <cfRule type="expression" dxfId="939" priority="151">
      <formula>C145="休日休工"</formula>
    </cfRule>
    <cfRule type="expression" dxfId="938" priority="152">
      <formula>C145="天候休工"</formula>
    </cfRule>
    <cfRule type="expression" dxfId="937" priority="153">
      <formula>C145="振替休工"</formula>
    </cfRule>
    <cfRule type="expression" dxfId="936" priority="154">
      <formula>C145="休工"</formula>
    </cfRule>
    <cfRule type="expression" dxfId="935" priority="155">
      <formula>C145="対象外"</formula>
    </cfRule>
  </conditionalFormatting>
  <conditionalFormatting sqref="C148:I148">
    <cfRule type="expression" dxfId="934" priority="146">
      <formula>C148="休日休工"</formula>
    </cfRule>
    <cfRule type="expression" dxfId="933" priority="147">
      <formula>C148="天候休工"</formula>
    </cfRule>
    <cfRule type="expression" dxfId="932" priority="148">
      <formula>C148="振替休工"</formula>
    </cfRule>
    <cfRule type="expression" dxfId="931" priority="149">
      <formula>C148="休工"</formula>
    </cfRule>
    <cfRule type="expression" dxfId="930" priority="150">
      <formula>C148="対象外"</formula>
    </cfRule>
  </conditionalFormatting>
  <conditionalFormatting sqref="C123:I123">
    <cfRule type="expression" dxfId="929" priority="141">
      <formula>C123="休日休工"</formula>
    </cfRule>
    <cfRule type="expression" dxfId="928" priority="142">
      <formula>C123="天候休工"</formula>
    </cfRule>
    <cfRule type="expression" dxfId="927" priority="143">
      <formula>C123="振替休工"</formula>
    </cfRule>
    <cfRule type="expression" dxfId="926" priority="144">
      <formula>C123="休工"</formula>
    </cfRule>
    <cfRule type="expression" dxfId="925" priority="145">
      <formula>C123="対象外"</formula>
    </cfRule>
  </conditionalFormatting>
  <conditionalFormatting sqref="C126:I126">
    <cfRule type="expression" dxfId="924" priority="136">
      <formula>C126="休日休工"</formula>
    </cfRule>
    <cfRule type="expression" dxfId="923" priority="137">
      <formula>C126="天候休工"</formula>
    </cfRule>
    <cfRule type="expression" dxfId="922" priority="138">
      <formula>C126="振替休工"</formula>
    </cfRule>
    <cfRule type="expression" dxfId="921" priority="139">
      <formula>C126="休工"</formula>
    </cfRule>
    <cfRule type="expression" dxfId="920" priority="140">
      <formula>C126="対象外"</formula>
    </cfRule>
  </conditionalFormatting>
  <conditionalFormatting sqref="C129:I129">
    <cfRule type="expression" dxfId="919" priority="131">
      <formula>C129="休日休工"</formula>
    </cfRule>
    <cfRule type="expression" dxfId="918" priority="132">
      <formula>C129="天候休工"</formula>
    </cfRule>
    <cfRule type="expression" dxfId="917" priority="133">
      <formula>C129="振替休工"</formula>
    </cfRule>
    <cfRule type="expression" dxfId="916" priority="134">
      <formula>C129="休工"</formula>
    </cfRule>
    <cfRule type="expression" dxfId="915" priority="135">
      <formula>C129="対象外"</formula>
    </cfRule>
  </conditionalFormatting>
  <conditionalFormatting sqref="C132:I132">
    <cfRule type="expression" dxfId="914" priority="126">
      <formula>C132="休日休工"</formula>
    </cfRule>
    <cfRule type="expression" dxfId="913" priority="127">
      <formula>C132="天候休工"</formula>
    </cfRule>
    <cfRule type="expression" dxfId="912" priority="128">
      <formula>C132="振替休工"</formula>
    </cfRule>
    <cfRule type="expression" dxfId="911" priority="129">
      <formula>C132="休工"</formula>
    </cfRule>
    <cfRule type="expression" dxfId="910" priority="130">
      <formula>C132="対象外"</formula>
    </cfRule>
  </conditionalFormatting>
  <conditionalFormatting sqref="C135:I135">
    <cfRule type="expression" dxfId="909" priority="121">
      <formula>C135="休日休工"</formula>
    </cfRule>
    <cfRule type="expression" dxfId="908" priority="122">
      <formula>C135="天候休工"</formula>
    </cfRule>
    <cfRule type="expression" dxfId="907" priority="123">
      <formula>C135="振替休工"</formula>
    </cfRule>
    <cfRule type="expression" dxfId="906" priority="124">
      <formula>C135="休工"</formula>
    </cfRule>
    <cfRule type="expression" dxfId="905" priority="125">
      <formula>C135="対象外"</formula>
    </cfRule>
  </conditionalFormatting>
  <conditionalFormatting sqref="C138:I138">
    <cfRule type="expression" dxfId="904" priority="116">
      <formula>C138="休日休工"</formula>
    </cfRule>
    <cfRule type="expression" dxfId="903" priority="117">
      <formula>C138="天候休工"</formula>
    </cfRule>
    <cfRule type="expression" dxfId="902" priority="118">
      <formula>C138="振替休工"</formula>
    </cfRule>
    <cfRule type="expression" dxfId="901" priority="119">
      <formula>C138="休工"</formula>
    </cfRule>
    <cfRule type="expression" dxfId="900" priority="120">
      <formula>C138="対象外"</formula>
    </cfRule>
  </conditionalFormatting>
  <conditionalFormatting sqref="C141:I141">
    <cfRule type="expression" dxfId="899" priority="111">
      <formula>C141="休日休工"</formula>
    </cfRule>
    <cfRule type="expression" dxfId="898" priority="112">
      <formula>C141="天候休工"</formula>
    </cfRule>
    <cfRule type="expression" dxfId="897" priority="113">
      <formula>C141="振替休工"</formula>
    </cfRule>
    <cfRule type="expression" dxfId="896" priority="114">
      <formula>C141="休工"</formula>
    </cfRule>
    <cfRule type="expression" dxfId="895" priority="115">
      <formula>C141="対象外"</formula>
    </cfRule>
  </conditionalFormatting>
  <conditionalFormatting sqref="C144:I144">
    <cfRule type="expression" dxfId="894" priority="106">
      <formula>C144="休日休工"</formula>
    </cfRule>
    <cfRule type="expression" dxfId="893" priority="107">
      <formula>C144="天候休工"</formula>
    </cfRule>
    <cfRule type="expression" dxfId="892" priority="108">
      <formula>C144="振替休工"</formula>
    </cfRule>
    <cfRule type="expression" dxfId="891" priority="109">
      <formula>C144="休工"</formula>
    </cfRule>
    <cfRule type="expression" dxfId="890" priority="110">
      <formula>C144="対象外"</formula>
    </cfRule>
  </conditionalFormatting>
  <conditionalFormatting sqref="C147:I147">
    <cfRule type="expression" dxfId="889" priority="101">
      <formula>C147="休日休工"</formula>
    </cfRule>
    <cfRule type="expression" dxfId="888" priority="102">
      <formula>C147="天候休工"</formula>
    </cfRule>
    <cfRule type="expression" dxfId="887" priority="103">
      <formula>C147="振替休工"</formula>
    </cfRule>
    <cfRule type="expression" dxfId="886" priority="104">
      <formula>C147="休工"</formula>
    </cfRule>
    <cfRule type="expression" dxfId="885" priority="105">
      <formula>C147="対象外"</formula>
    </cfRule>
  </conditionalFormatting>
  <conditionalFormatting sqref="C152:I152 C155:I155 C158:I158 C161:I161 C149:I149">
    <cfRule type="expression" dxfId="884" priority="96">
      <formula>C149="休日休工"</formula>
    </cfRule>
    <cfRule type="expression" dxfId="883" priority="97">
      <formula>C149="天候休工"</formula>
    </cfRule>
    <cfRule type="expression" dxfId="882" priority="98">
      <formula>C149="振替休工"</formula>
    </cfRule>
    <cfRule type="expression" dxfId="881" priority="99">
      <formula>C149="休工"</formula>
    </cfRule>
    <cfRule type="expression" dxfId="880" priority="100">
      <formula>C149="対象外"</formula>
    </cfRule>
  </conditionalFormatting>
  <conditionalFormatting sqref="C164:I164 C167:I167">
    <cfRule type="expression" dxfId="879" priority="91">
      <formula>C164="休日休工"</formula>
    </cfRule>
    <cfRule type="expression" dxfId="878" priority="92">
      <formula>C164="天候休工"</formula>
    </cfRule>
    <cfRule type="expression" dxfId="877" priority="93">
      <formula>C164="振替休工"</formula>
    </cfRule>
    <cfRule type="expression" dxfId="876" priority="94">
      <formula>C164="休工"</formula>
    </cfRule>
    <cfRule type="expression" dxfId="875" priority="95">
      <formula>C164="対象外"</formula>
    </cfRule>
  </conditionalFormatting>
  <conditionalFormatting sqref="C151:I151">
    <cfRule type="expression" dxfId="874" priority="86">
      <formula>C151="休日休工"</formula>
    </cfRule>
    <cfRule type="expression" dxfId="873" priority="87">
      <formula>C151="天候休工"</formula>
    </cfRule>
    <cfRule type="expression" dxfId="872" priority="88">
      <formula>C151="振替休工"</formula>
    </cfRule>
    <cfRule type="expression" dxfId="871" priority="89">
      <formula>C151="休工"</formula>
    </cfRule>
    <cfRule type="expression" dxfId="870" priority="90">
      <formula>C151="対象外"</formula>
    </cfRule>
  </conditionalFormatting>
  <conditionalFormatting sqref="C154:I154">
    <cfRule type="expression" dxfId="869" priority="81">
      <formula>C154="休日休工"</formula>
    </cfRule>
    <cfRule type="expression" dxfId="868" priority="82">
      <formula>C154="天候休工"</formula>
    </cfRule>
    <cfRule type="expression" dxfId="867" priority="83">
      <formula>C154="振替休工"</formula>
    </cfRule>
    <cfRule type="expression" dxfId="866" priority="84">
      <formula>C154="休工"</formula>
    </cfRule>
    <cfRule type="expression" dxfId="865" priority="85">
      <formula>C154="対象外"</formula>
    </cfRule>
  </conditionalFormatting>
  <conditionalFormatting sqref="C157:I157">
    <cfRule type="expression" dxfId="864" priority="76">
      <formula>C157="休日休工"</formula>
    </cfRule>
    <cfRule type="expression" dxfId="863" priority="77">
      <formula>C157="天候休工"</formula>
    </cfRule>
    <cfRule type="expression" dxfId="862" priority="78">
      <formula>C157="振替休工"</formula>
    </cfRule>
    <cfRule type="expression" dxfId="861" priority="79">
      <formula>C157="休工"</formula>
    </cfRule>
    <cfRule type="expression" dxfId="860" priority="80">
      <formula>C157="対象外"</formula>
    </cfRule>
  </conditionalFormatting>
  <conditionalFormatting sqref="C160:I160">
    <cfRule type="expression" dxfId="859" priority="71">
      <formula>C160="休日休工"</formula>
    </cfRule>
    <cfRule type="expression" dxfId="858" priority="72">
      <formula>C160="天候休工"</formula>
    </cfRule>
    <cfRule type="expression" dxfId="857" priority="73">
      <formula>C160="振替休工"</formula>
    </cfRule>
    <cfRule type="expression" dxfId="856" priority="74">
      <formula>C160="休工"</formula>
    </cfRule>
    <cfRule type="expression" dxfId="855" priority="75">
      <formula>C160="対象外"</formula>
    </cfRule>
  </conditionalFormatting>
  <conditionalFormatting sqref="C163:I163">
    <cfRule type="expression" dxfId="854" priority="66">
      <formula>C163="休日休工"</formula>
    </cfRule>
    <cfRule type="expression" dxfId="853" priority="67">
      <formula>C163="天候休工"</formula>
    </cfRule>
    <cfRule type="expression" dxfId="852" priority="68">
      <formula>C163="振替休工"</formula>
    </cfRule>
    <cfRule type="expression" dxfId="851" priority="69">
      <formula>C163="休工"</formula>
    </cfRule>
    <cfRule type="expression" dxfId="850" priority="70">
      <formula>C163="対象外"</formula>
    </cfRule>
  </conditionalFormatting>
  <conditionalFormatting sqref="C166:I166">
    <cfRule type="expression" dxfId="849" priority="61">
      <formula>C166="休日休工"</formula>
    </cfRule>
    <cfRule type="expression" dxfId="848" priority="62">
      <formula>C166="天候休工"</formula>
    </cfRule>
    <cfRule type="expression" dxfId="847" priority="63">
      <formula>C166="振替休工"</formula>
    </cfRule>
    <cfRule type="expression" dxfId="846" priority="64">
      <formula>C166="休工"</formula>
    </cfRule>
    <cfRule type="expression" dxfId="845" priority="65">
      <formula>C166="対象外"</formula>
    </cfRule>
  </conditionalFormatting>
  <conditionalFormatting sqref="C169:I169">
    <cfRule type="expression" dxfId="844" priority="56">
      <formula>C169="休日休工"</formula>
    </cfRule>
    <cfRule type="expression" dxfId="843" priority="57">
      <formula>C169="天候休工"</formula>
    </cfRule>
    <cfRule type="expression" dxfId="842" priority="58">
      <formula>C169="振替休工"</formula>
    </cfRule>
    <cfRule type="expression" dxfId="841" priority="59">
      <formula>C169="休工"</formula>
    </cfRule>
    <cfRule type="expression" dxfId="840" priority="60">
      <formula>C169="対象外"</formula>
    </cfRule>
  </conditionalFormatting>
  <conditionalFormatting sqref="C150:I150">
    <cfRule type="expression" dxfId="839" priority="41">
      <formula>C150="休日休工"</formula>
    </cfRule>
    <cfRule type="expression" dxfId="838" priority="42">
      <formula>C150="天候休工"</formula>
    </cfRule>
    <cfRule type="expression" dxfId="837" priority="43">
      <formula>C150="振替休工"</formula>
    </cfRule>
    <cfRule type="expression" dxfId="836" priority="44">
      <formula>C150="休工"</formula>
    </cfRule>
    <cfRule type="expression" dxfId="835" priority="45">
      <formula>C150="対象外"</formula>
    </cfRule>
  </conditionalFormatting>
  <conditionalFormatting sqref="C153:I153">
    <cfRule type="expression" dxfId="834" priority="36">
      <formula>C153="休日休工"</formula>
    </cfRule>
    <cfRule type="expression" dxfId="833" priority="37">
      <formula>C153="天候休工"</formula>
    </cfRule>
    <cfRule type="expression" dxfId="832" priority="38">
      <formula>C153="振替休工"</formula>
    </cfRule>
    <cfRule type="expression" dxfId="831" priority="39">
      <formula>C153="休工"</formula>
    </cfRule>
    <cfRule type="expression" dxfId="830" priority="40">
      <formula>C153="対象外"</formula>
    </cfRule>
  </conditionalFormatting>
  <conditionalFormatting sqref="C156:I156">
    <cfRule type="expression" dxfId="829" priority="31">
      <formula>C156="休日休工"</formula>
    </cfRule>
    <cfRule type="expression" dxfId="828" priority="32">
      <formula>C156="天候休工"</formula>
    </cfRule>
    <cfRule type="expression" dxfId="827" priority="33">
      <formula>C156="振替休工"</formula>
    </cfRule>
    <cfRule type="expression" dxfId="826" priority="34">
      <formula>C156="休工"</formula>
    </cfRule>
    <cfRule type="expression" dxfId="825" priority="35">
      <formula>C156="対象外"</formula>
    </cfRule>
  </conditionalFormatting>
  <conditionalFormatting sqref="C159:I159">
    <cfRule type="expression" dxfId="824" priority="26">
      <formula>C159="休日休工"</formula>
    </cfRule>
    <cfRule type="expression" dxfId="823" priority="27">
      <formula>C159="天候休工"</formula>
    </cfRule>
    <cfRule type="expression" dxfId="822" priority="28">
      <formula>C159="振替休工"</formula>
    </cfRule>
    <cfRule type="expression" dxfId="821" priority="29">
      <formula>C159="休工"</formula>
    </cfRule>
    <cfRule type="expression" dxfId="820" priority="30">
      <formula>C159="対象外"</formula>
    </cfRule>
  </conditionalFormatting>
  <conditionalFormatting sqref="C162:I162">
    <cfRule type="expression" dxfId="819" priority="21">
      <formula>C162="休日休工"</formula>
    </cfRule>
    <cfRule type="expression" dxfId="818" priority="22">
      <formula>C162="天候休工"</formula>
    </cfRule>
    <cfRule type="expression" dxfId="817" priority="23">
      <formula>C162="振替休工"</formula>
    </cfRule>
    <cfRule type="expression" dxfId="816" priority="24">
      <formula>C162="休工"</formula>
    </cfRule>
    <cfRule type="expression" dxfId="815" priority="25">
      <formula>C162="対象外"</formula>
    </cfRule>
  </conditionalFormatting>
  <conditionalFormatting sqref="C165:I165">
    <cfRule type="expression" dxfId="814" priority="16">
      <formula>C165="休日休工"</formula>
    </cfRule>
    <cfRule type="expression" dxfId="813" priority="17">
      <formula>C165="天候休工"</formula>
    </cfRule>
    <cfRule type="expression" dxfId="812" priority="18">
      <formula>C165="振替休工"</formula>
    </cfRule>
    <cfRule type="expression" dxfId="811" priority="19">
      <formula>C165="休工"</formula>
    </cfRule>
    <cfRule type="expression" dxfId="810" priority="20">
      <formula>C165="対象外"</formula>
    </cfRule>
  </conditionalFormatting>
  <conditionalFormatting sqref="C168:I168">
    <cfRule type="expression" dxfId="809" priority="11">
      <formula>C168="休日休工"</formula>
    </cfRule>
    <cfRule type="expression" dxfId="808" priority="12">
      <formula>C168="天候休工"</formula>
    </cfRule>
    <cfRule type="expression" dxfId="807" priority="13">
      <formula>C168="振替休工"</formula>
    </cfRule>
    <cfRule type="expression" dxfId="806" priority="14">
      <formula>C168="休工"</formula>
    </cfRule>
    <cfRule type="expression" dxfId="805" priority="15">
      <formula>C168="対象外"</formula>
    </cfRule>
  </conditionalFormatting>
  <pageMargins left="0.7" right="0.7" top="0.75" bottom="0.75" header="0.3" footer="0.3"/>
  <pageSetup paperSize="9" scale="55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  <pageSetUpPr fitToPage="1"/>
  </sheetPr>
  <dimension ref="B1:N178"/>
  <sheetViews>
    <sheetView view="pageBreakPreview" zoomScaleSheetLayoutView="100" workbookViewId="0">
      <pane xSplit="1" ySplit="10" topLeftCell="B110" activePane="bottomRight" state="frozen"/>
      <selection pane="topRight"/>
      <selection pane="bottomLeft"/>
      <selection pane="bottomRight" activeCell="D184" sqref="D184"/>
    </sheetView>
  </sheetViews>
  <sheetFormatPr defaultRowHeight="12"/>
  <cols>
    <col min="1" max="1" width="2.5" style="1" customWidth="1"/>
    <col min="2" max="2" width="9" style="2" customWidth="1"/>
    <col min="3" max="3" width="9.5" style="1" bestFit="1" customWidth="1"/>
    <col min="4" max="4" width="9" style="1" customWidth="1"/>
    <col min="5" max="5" width="9.5" style="1" bestFit="1" customWidth="1"/>
    <col min="6" max="9" width="9" style="1" customWidth="1"/>
    <col min="10" max="10" width="22.75" style="1" customWidth="1"/>
    <col min="11" max="12" width="10.25" style="1" customWidth="1"/>
    <col min="13" max="13" width="2.375" style="1" customWidth="1"/>
    <col min="14" max="16384" width="9" style="1" customWidth="1"/>
  </cols>
  <sheetData>
    <row r="1" spans="2:14" ht="26.25" customHeight="1">
      <c r="B1" s="4" t="s">
        <v>22</v>
      </c>
      <c r="C1" s="4"/>
      <c r="D1" s="4"/>
      <c r="E1" s="4"/>
      <c r="F1" s="4"/>
      <c r="G1" s="4"/>
      <c r="H1" s="4"/>
      <c r="I1" s="4"/>
      <c r="J1" s="4"/>
      <c r="K1" s="4"/>
      <c r="L1" s="4"/>
      <c r="M1" s="86"/>
      <c r="N1" s="86"/>
    </row>
    <row r="2" spans="2:14" ht="14.25" customHeight="1">
      <c r="B2" s="5"/>
    </row>
    <row r="3" spans="2:14" ht="14.25" customHeight="1">
      <c r="B3" s="6" t="s">
        <v>9</v>
      </c>
      <c r="C3" s="18" t="s">
        <v>37</v>
      </c>
      <c r="D3" s="18"/>
      <c r="E3" s="18"/>
      <c r="F3" s="18"/>
      <c r="G3" s="18"/>
      <c r="H3" s="6" t="s">
        <v>47</v>
      </c>
      <c r="I3" s="18" t="s">
        <v>36</v>
      </c>
      <c r="J3" s="18"/>
      <c r="K3" s="18"/>
    </row>
    <row r="4" spans="2:14" ht="14.25" customHeight="1">
      <c r="B4" s="6" t="s">
        <v>46</v>
      </c>
      <c r="C4" s="19" t="s">
        <v>41</v>
      </c>
      <c r="D4" s="19"/>
      <c r="E4" s="19"/>
      <c r="F4" s="19"/>
      <c r="G4" s="19"/>
      <c r="H4" s="36"/>
    </row>
    <row r="5" spans="2:14" ht="14.25" customHeight="1">
      <c r="B5" s="6" t="s">
        <v>31</v>
      </c>
      <c r="C5" s="18" t="s">
        <v>18</v>
      </c>
      <c r="D5" s="18"/>
      <c r="E5" s="18"/>
      <c r="F5" s="18"/>
      <c r="G5" s="18"/>
      <c r="H5" s="6" t="s">
        <v>33</v>
      </c>
      <c r="I5" s="18" t="s">
        <v>53</v>
      </c>
      <c r="J5" s="18"/>
      <c r="K5" s="18"/>
    </row>
    <row r="6" spans="2:14" ht="14.25" customHeight="1">
      <c r="B6" s="6"/>
      <c r="C6" s="16"/>
      <c r="D6" s="16"/>
      <c r="E6" s="16"/>
      <c r="F6" s="16"/>
      <c r="G6" s="16"/>
      <c r="H6" s="6"/>
      <c r="I6" s="16"/>
      <c r="J6" s="16"/>
      <c r="K6" s="16"/>
    </row>
    <row r="7" spans="2:14" ht="14.25" customHeight="1">
      <c r="E7" s="32"/>
      <c r="F7" s="16"/>
      <c r="G7" s="16"/>
      <c r="H7" s="6"/>
      <c r="I7" s="16"/>
      <c r="J7" s="16"/>
      <c r="K7" s="6" t="s">
        <v>8</v>
      </c>
      <c r="L7" s="73">
        <v>45383</v>
      </c>
      <c r="M7" s="78">
        <f>WEEKDAY($L$7)</f>
        <v>2</v>
      </c>
    </row>
    <row r="8" spans="2:14" ht="11.25" customHeight="1">
      <c r="B8" s="7"/>
      <c r="C8" s="20" t="s">
        <v>1</v>
      </c>
      <c r="D8" s="29" t="s">
        <v>3</v>
      </c>
      <c r="E8" s="29" t="s">
        <v>2</v>
      </c>
      <c r="F8" s="29" t="s">
        <v>4</v>
      </c>
      <c r="G8" s="29" t="s">
        <v>5</v>
      </c>
      <c r="H8" s="29" t="s">
        <v>11</v>
      </c>
      <c r="I8" s="41" t="s">
        <v>12</v>
      </c>
      <c r="J8" s="47" t="s">
        <v>14</v>
      </c>
      <c r="K8" s="60" t="s">
        <v>13</v>
      </c>
      <c r="L8" s="74"/>
    </row>
    <row r="9" spans="2:14" ht="11.25" customHeight="1">
      <c r="B9" s="8"/>
      <c r="C9" s="21"/>
      <c r="D9" s="30"/>
      <c r="E9" s="30"/>
      <c r="F9" s="30"/>
      <c r="G9" s="30"/>
      <c r="H9" s="30"/>
      <c r="I9" s="42"/>
      <c r="J9" s="48"/>
      <c r="K9" s="61" t="s">
        <v>23</v>
      </c>
      <c r="L9" s="75"/>
    </row>
    <row r="10" spans="2:14" s="2" customFormat="1" ht="26.25" customHeight="1">
      <c r="B10" s="9"/>
      <c r="C10" s="22"/>
      <c r="D10" s="31"/>
      <c r="E10" s="31"/>
      <c r="F10" s="31"/>
      <c r="G10" s="31"/>
      <c r="H10" s="31"/>
      <c r="I10" s="43"/>
      <c r="J10" s="49"/>
      <c r="K10" s="62" t="s">
        <v>16</v>
      </c>
      <c r="L10" s="82" t="s">
        <v>19</v>
      </c>
      <c r="M10" s="2"/>
      <c r="N10" s="2"/>
    </row>
    <row r="11" spans="2:14" s="2" customFormat="1" ht="18.75" customHeight="1">
      <c r="B11" s="10" t="s">
        <v>10</v>
      </c>
      <c r="C11" s="23">
        <f>$L$7-($M$7-1)</f>
        <v>45382</v>
      </c>
      <c r="D11" s="23">
        <f t="shared" ref="D11:I11" si="0">C11+1</f>
        <v>45383</v>
      </c>
      <c r="E11" s="23">
        <f t="shared" si="0"/>
        <v>45384</v>
      </c>
      <c r="F11" s="23">
        <f t="shared" si="0"/>
        <v>45385</v>
      </c>
      <c r="G11" s="23">
        <f t="shared" si="0"/>
        <v>45386</v>
      </c>
      <c r="H11" s="23">
        <f t="shared" si="0"/>
        <v>45387</v>
      </c>
      <c r="I11" s="23">
        <f t="shared" si="0"/>
        <v>45388</v>
      </c>
      <c r="J11" s="50"/>
      <c r="K11" s="63">
        <f>COUNTIF(C12:I12,"&lt;&gt;対象外")</f>
        <v>7</v>
      </c>
      <c r="L11" s="83">
        <f>COUNTIF(C12:I12,"*休工*")</f>
        <v>0</v>
      </c>
      <c r="M11" s="2"/>
      <c r="N11" s="2"/>
    </row>
    <row r="12" spans="2:14" s="2" customFormat="1" ht="26.25" customHeight="1">
      <c r="B12" s="11" t="s">
        <v>32</v>
      </c>
      <c r="C12" s="24"/>
      <c r="D12" s="24"/>
      <c r="E12" s="24"/>
      <c r="F12" s="24"/>
      <c r="G12" s="24"/>
      <c r="H12" s="24"/>
      <c r="I12" s="24"/>
      <c r="J12" s="51"/>
      <c r="K12" s="12"/>
      <c r="L12" s="84"/>
      <c r="M12" s="2"/>
      <c r="N12" s="2"/>
    </row>
    <row r="13" spans="2:14" s="2" customFormat="1" ht="26.25" customHeight="1">
      <c r="B13" s="12" t="s">
        <v>14</v>
      </c>
      <c r="C13" s="25"/>
      <c r="D13" s="25"/>
      <c r="E13" s="25"/>
      <c r="F13" s="25"/>
      <c r="G13" s="25"/>
      <c r="H13" s="25"/>
      <c r="I13" s="25"/>
      <c r="J13" s="51"/>
      <c r="K13" s="13"/>
      <c r="L13" s="85"/>
      <c r="M13" s="2"/>
      <c r="N13" s="2"/>
    </row>
    <row r="14" spans="2:14" s="2" customFormat="1" ht="18.75" customHeight="1">
      <c r="B14" s="7" t="s">
        <v>34</v>
      </c>
      <c r="C14" s="26">
        <f>I11+1</f>
        <v>45389</v>
      </c>
      <c r="D14" s="26">
        <f t="shared" ref="D14:I14" si="1">C14+1</f>
        <v>45390</v>
      </c>
      <c r="E14" s="26">
        <f t="shared" si="1"/>
        <v>45391</v>
      </c>
      <c r="F14" s="26">
        <f t="shared" si="1"/>
        <v>45392</v>
      </c>
      <c r="G14" s="26">
        <f t="shared" si="1"/>
        <v>45393</v>
      </c>
      <c r="H14" s="26">
        <f t="shared" si="1"/>
        <v>45394</v>
      </c>
      <c r="I14" s="26">
        <f t="shared" si="1"/>
        <v>45395</v>
      </c>
      <c r="J14" s="52"/>
      <c r="K14" s="63">
        <f>COUNTIF(C15:I15,"&lt;&gt;対象外")</f>
        <v>7</v>
      </c>
      <c r="L14" s="83">
        <f>COUNTIF(C15:I15,"*休工*")</f>
        <v>0</v>
      </c>
      <c r="M14" s="2"/>
      <c r="N14" s="2"/>
    </row>
    <row r="15" spans="2:14" s="2" customFormat="1" ht="26.25" customHeight="1">
      <c r="B15" s="11" t="s">
        <v>32</v>
      </c>
      <c r="C15" s="24"/>
      <c r="D15" s="24"/>
      <c r="E15" s="24"/>
      <c r="F15" s="24"/>
      <c r="G15" s="24"/>
      <c r="H15" s="24"/>
      <c r="I15" s="24"/>
      <c r="J15" s="53"/>
      <c r="K15" s="12"/>
      <c r="L15" s="84"/>
      <c r="M15" s="2"/>
      <c r="N15" s="2"/>
    </row>
    <row r="16" spans="2:14" s="2" customFormat="1" ht="26.25" customHeight="1">
      <c r="B16" s="13" t="s">
        <v>14</v>
      </c>
      <c r="C16" s="27"/>
      <c r="D16" s="27"/>
      <c r="E16" s="27"/>
      <c r="F16" s="27"/>
      <c r="G16" s="27"/>
      <c r="H16" s="27"/>
      <c r="I16" s="27"/>
      <c r="J16" s="54"/>
      <c r="K16" s="13"/>
      <c r="L16" s="85"/>
      <c r="M16" s="2"/>
      <c r="N16" s="2"/>
    </row>
    <row r="17" spans="2:12" s="2" customFormat="1" ht="18.75" customHeight="1">
      <c r="B17" s="10" t="s">
        <v>10</v>
      </c>
      <c r="C17" s="23">
        <f>I14+1</f>
        <v>45396</v>
      </c>
      <c r="D17" s="23">
        <f t="shared" ref="D17:I17" si="2">C17+1</f>
        <v>45397</v>
      </c>
      <c r="E17" s="23">
        <f t="shared" si="2"/>
        <v>45398</v>
      </c>
      <c r="F17" s="23">
        <f t="shared" si="2"/>
        <v>45399</v>
      </c>
      <c r="G17" s="23">
        <f t="shared" si="2"/>
        <v>45400</v>
      </c>
      <c r="H17" s="23">
        <f t="shared" si="2"/>
        <v>45401</v>
      </c>
      <c r="I17" s="23">
        <f t="shared" si="2"/>
        <v>45402</v>
      </c>
      <c r="J17" s="55"/>
      <c r="K17" s="63">
        <f>COUNTIF(C18:I18,"&lt;&gt;対象外")</f>
        <v>7</v>
      </c>
      <c r="L17" s="83">
        <f>COUNTIF(C18:I18,"*休工*")</f>
        <v>0</v>
      </c>
    </row>
    <row r="18" spans="2:12" s="2" customFormat="1" ht="26.25" customHeight="1">
      <c r="B18" s="11" t="s">
        <v>32</v>
      </c>
      <c r="C18" s="24"/>
      <c r="D18" s="24"/>
      <c r="E18" s="24"/>
      <c r="F18" s="24"/>
      <c r="G18" s="24"/>
      <c r="H18" s="24"/>
      <c r="I18" s="24"/>
      <c r="J18" s="56"/>
      <c r="K18" s="12"/>
      <c r="L18" s="84"/>
    </row>
    <row r="19" spans="2:12" s="2" customFormat="1" ht="26.25" customHeight="1">
      <c r="B19" s="13" t="s">
        <v>14</v>
      </c>
      <c r="C19" s="27"/>
      <c r="D19" s="27"/>
      <c r="E19" s="27"/>
      <c r="F19" s="27"/>
      <c r="G19" s="27"/>
      <c r="H19" s="27"/>
      <c r="I19" s="27"/>
      <c r="J19" s="57"/>
      <c r="K19" s="13"/>
      <c r="L19" s="85"/>
    </row>
    <row r="20" spans="2:12" s="2" customFormat="1" ht="18.75" customHeight="1">
      <c r="B20" s="7" t="s">
        <v>10</v>
      </c>
      <c r="C20" s="26">
        <f>I17+1</f>
        <v>45403</v>
      </c>
      <c r="D20" s="26">
        <f t="shared" ref="D20:I20" si="3">C20+1</f>
        <v>45404</v>
      </c>
      <c r="E20" s="26">
        <f t="shared" si="3"/>
        <v>45405</v>
      </c>
      <c r="F20" s="26">
        <f t="shared" si="3"/>
        <v>45406</v>
      </c>
      <c r="G20" s="26">
        <f t="shared" si="3"/>
        <v>45407</v>
      </c>
      <c r="H20" s="26">
        <f t="shared" si="3"/>
        <v>45408</v>
      </c>
      <c r="I20" s="26">
        <f t="shared" si="3"/>
        <v>45409</v>
      </c>
      <c r="J20" s="55"/>
      <c r="K20" s="63">
        <f>COUNTIF(C21:I21,"&lt;&gt;対象外")</f>
        <v>7</v>
      </c>
      <c r="L20" s="83">
        <f>COUNTIF(C21:I21,"*休工*")</f>
        <v>0</v>
      </c>
    </row>
    <row r="21" spans="2:12" s="2" customFormat="1" ht="26.25" customHeight="1">
      <c r="B21" s="11" t="s">
        <v>32</v>
      </c>
      <c r="C21" s="24"/>
      <c r="D21" s="24"/>
      <c r="E21" s="24"/>
      <c r="F21" s="24"/>
      <c r="G21" s="24"/>
      <c r="H21" s="24"/>
      <c r="I21" s="24"/>
      <c r="J21" s="56"/>
      <c r="K21" s="12"/>
      <c r="L21" s="84"/>
    </row>
    <row r="22" spans="2:12" s="2" customFormat="1" ht="26.25" customHeight="1">
      <c r="B22" s="13" t="s">
        <v>14</v>
      </c>
      <c r="C22" s="27"/>
      <c r="D22" s="27"/>
      <c r="E22" s="27"/>
      <c r="F22" s="27"/>
      <c r="G22" s="27"/>
      <c r="H22" s="27"/>
      <c r="I22" s="27"/>
      <c r="J22" s="57"/>
      <c r="K22" s="13"/>
      <c r="L22" s="85"/>
    </row>
    <row r="23" spans="2:12" s="2" customFormat="1" ht="18.75" customHeight="1">
      <c r="B23" s="10" t="s">
        <v>10</v>
      </c>
      <c r="C23" s="26">
        <f>I20+1</f>
        <v>45410</v>
      </c>
      <c r="D23" s="26">
        <f t="shared" ref="D23:I23" si="4">C23+1</f>
        <v>45411</v>
      </c>
      <c r="E23" s="26">
        <f t="shared" si="4"/>
        <v>45412</v>
      </c>
      <c r="F23" s="26">
        <f t="shared" si="4"/>
        <v>45413</v>
      </c>
      <c r="G23" s="26">
        <f t="shared" si="4"/>
        <v>45414</v>
      </c>
      <c r="H23" s="26">
        <f t="shared" si="4"/>
        <v>45415</v>
      </c>
      <c r="I23" s="26">
        <f t="shared" si="4"/>
        <v>45416</v>
      </c>
      <c r="J23" s="55"/>
      <c r="K23" s="63">
        <f>COUNTIF(C24:I24,"&lt;&gt;対象外")</f>
        <v>7</v>
      </c>
      <c r="L23" s="83">
        <f>COUNTIF(C24:I24,"*休工*")</f>
        <v>0</v>
      </c>
    </row>
    <row r="24" spans="2:12" s="2" customFormat="1" ht="26.25" customHeight="1">
      <c r="B24" s="11" t="s">
        <v>32</v>
      </c>
      <c r="C24" s="24"/>
      <c r="D24" s="24"/>
      <c r="E24" s="24"/>
      <c r="F24" s="24"/>
      <c r="G24" s="24"/>
      <c r="H24" s="24"/>
      <c r="I24" s="24"/>
      <c r="J24" s="56"/>
      <c r="K24" s="12"/>
      <c r="L24" s="84"/>
    </row>
    <row r="25" spans="2:12" s="2" customFormat="1" ht="26.25" customHeight="1">
      <c r="B25" s="13" t="s">
        <v>14</v>
      </c>
      <c r="C25" s="27"/>
      <c r="D25" s="27"/>
      <c r="E25" s="27"/>
      <c r="F25" s="27"/>
      <c r="G25" s="27"/>
      <c r="H25" s="27"/>
      <c r="I25" s="27"/>
      <c r="J25" s="57"/>
      <c r="K25" s="13"/>
      <c r="L25" s="85"/>
    </row>
    <row r="26" spans="2:12" s="2" customFormat="1" ht="18.75" customHeight="1">
      <c r="B26" s="7" t="s">
        <v>10</v>
      </c>
      <c r="C26" s="26">
        <f>I23+1</f>
        <v>45417</v>
      </c>
      <c r="D26" s="26">
        <f t="shared" ref="D26:I26" si="5">C26+1</f>
        <v>45418</v>
      </c>
      <c r="E26" s="26">
        <f t="shared" si="5"/>
        <v>45419</v>
      </c>
      <c r="F26" s="26">
        <f t="shared" si="5"/>
        <v>45420</v>
      </c>
      <c r="G26" s="26">
        <f t="shared" si="5"/>
        <v>45421</v>
      </c>
      <c r="H26" s="26">
        <f t="shared" si="5"/>
        <v>45422</v>
      </c>
      <c r="I26" s="26">
        <f t="shared" si="5"/>
        <v>45423</v>
      </c>
      <c r="J26" s="55"/>
      <c r="K26" s="63">
        <f>COUNTIF(C27:I27,"&lt;&gt;対象外")</f>
        <v>7</v>
      </c>
      <c r="L26" s="83">
        <f>COUNTIF(C27:I27,"*休工*")</f>
        <v>0</v>
      </c>
    </row>
    <row r="27" spans="2:12" s="2" customFormat="1" ht="26.25" customHeight="1">
      <c r="B27" s="11" t="s">
        <v>32</v>
      </c>
      <c r="C27" s="24"/>
      <c r="D27" s="24"/>
      <c r="E27" s="24"/>
      <c r="F27" s="24"/>
      <c r="G27" s="24"/>
      <c r="H27" s="24"/>
      <c r="I27" s="24"/>
      <c r="J27" s="56"/>
      <c r="K27" s="12"/>
      <c r="L27" s="84"/>
    </row>
    <row r="28" spans="2:12" s="2" customFormat="1" ht="26.25" customHeight="1">
      <c r="B28" s="13" t="s">
        <v>14</v>
      </c>
      <c r="C28" s="27"/>
      <c r="D28" s="27"/>
      <c r="E28" s="27"/>
      <c r="F28" s="27"/>
      <c r="G28" s="27"/>
      <c r="H28" s="27"/>
      <c r="I28" s="27"/>
      <c r="J28" s="57"/>
      <c r="K28" s="13"/>
      <c r="L28" s="85"/>
    </row>
    <row r="29" spans="2:12" s="2" customFormat="1" ht="18.75" customHeight="1">
      <c r="B29" s="7" t="s">
        <v>34</v>
      </c>
      <c r="C29" s="26">
        <f>I26+1</f>
        <v>45424</v>
      </c>
      <c r="D29" s="26">
        <f t="shared" ref="D29:I29" si="6">C29+1</f>
        <v>45425</v>
      </c>
      <c r="E29" s="26">
        <f t="shared" si="6"/>
        <v>45426</v>
      </c>
      <c r="F29" s="26">
        <f t="shared" si="6"/>
        <v>45427</v>
      </c>
      <c r="G29" s="26">
        <f t="shared" si="6"/>
        <v>45428</v>
      </c>
      <c r="H29" s="26">
        <f t="shared" si="6"/>
        <v>45429</v>
      </c>
      <c r="I29" s="26">
        <f t="shared" si="6"/>
        <v>45430</v>
      </c>
      <c r="J29" s="55"/>
      <c r="K29" s="63">
        <f>COUNTIF(C30:I30,"&lt;&gt;対象外")</f>
        <v>7</v>
      </c>
      <c r="L29" s="83">
        <f>COUNTIF(C30:I30,"*休工*")</f>
        <v>0</v>
      </c>
    </row>
    <row r="30" spans="2:12" s="2" customFormat="1" ht="26.25" customHeight="1">
      <c r="B30" s="11" t="s">
        <v>32</v>
      </c>
      <c r="C30" s="24"/>
      <c r="D30" s="24"/>
      <c r="E30" s="24"/>
      <c r="F30" s="24"/>
      <c r="G30" s="24"/>
      <c r="H30" s="24"/>
      <c r="I30" s="24"/>
      <c r="J30" s="56"/>
      <c r="K30" s="12"/>
      <c r="L30" s="84"/>
    </row>
    <row r="31" spans="2:12" s="2" customFormat="1" ht="26.25" customHeight="1">
      <c r="B31" s="13" t="s">
        <v>14</v>
      </c>
      <c r="C31" s="27"/>
      <c r="D31" s="27"/>
      <c r="E31" s="27"/>
      <c r="F31" s="27"/>
      <c r="G31" s="27"/>
      <c r="H31" s="27"/>
      <c r="I31" s="27"/>
      <c r="J31" s="57"/>
      <c r="K31" s="13"/>
      <c r="L31" s="85"/>
    </row>
    <row r="32" spans="2:12" s="2" customFormat="1" ht="18.75" customHeight="1">
      <c r="B32" s="10" t="s">
        <v>10</v>
      </c>
      <c r="C32" s="26">
        <f>I29+1</f>
        <v>45431</v>
      </c>
      <c r="D32" s="26">
        <f t="shared" ref="D32:I32" si="7">C32+1</f>
        <v>45432</v>
      </c>
      <c r="E32" s="26">
        <f t="shared" si="7"/>
        <v>45433</v>
      </c>
      <c r="F32" s="26">
        <f t="shared" si="7"/>
        <v>45434</v>
      </c>
      <c r="G32" s="26">
        <f t="shared" si="7"/>
        <v>45435</v>
      </c>
      <c r="H32" s="26">
        <f t="shared" si="7"/>
        <v>45436</v>
      </c>
      <c r="I32" s="26">
        <f t="shared" si="7"/>
        <v>45437</v>
      </c>
      <c r="J32" s="55"/>
      <c r="K32" s="63">
        <f>COUNTIF(C33:I33,"&lt;&gt;対象外")</f>
        <v>7</v>
      </c>
      <c r="L32" s="83">
        <f>COUNTIF(C33:I33,"*休工*")</f>
        <v>0</v>
      </c>
    </row>
    <row r="33" spans="2:12" s="2" customFormat="1" ht="26.25" customHeight="1">
      <c r="B33" s="11" t="s">
        <v>32</v>
      </c>
      <c r="C33" s="24"/>
      <c r="D33" s="24"/>
      <c r="E33" s="24"/>
      <c r="F33" s="24"/>
      <c r="G33" s="24"/>
      <c r="H33" s="24"/>
      <c r="I33" s="24"/>
      <c r="J33" s="56"/>
      <c r="K33" s="12"/>
      <c r="L33" s="84"/>
    </row>
    <row r="34" spans="2:12" s="2" customFormat="1" ht="26.25" customHeight="1">
      <c r="B34" s="13" t="s">
        <v>14</v>
      </c>
      <c r="C34" s="27"/>
      <c r="D34" s="27"/>
      <c r="E34" s="27"/>
      <c r="F34" s="27"/>
      <c r="G34" s="27"/>
      <c r="H34" s="27"/>
      <c r="I34" s="27"/>
      <c r="J34" s="57"/>
      <c r="K34" s="13"/>
      <c r="L34" s="85"/>
    </row>
    <row r="35" spans="2:12" s="2" customFormat="1" ht="18.75" customHeight="1">
      <c r="B35" s="7" t="s">
        <v>10</v>
      </c>
      <c r="C35" s="26">
        <f>I32+1</f>
        <v>45438</v>
      </c>
      <c r="D35" s="26">
        <f t="shared" ref="D35:I35" si="8">C35+1</f>
        <v>45439</v>
      </c>
      <c r="E35" s="26">
        <f t="shared" si="8"/>
        <v>45440</v>
      </c>
      <c r="F35" s="26">
        <f t="shared" si="8"/>
        <v>45441</v>
      </c>
      <c r="G35" s="26">
        <f t="shared" si="8"/>
        <v>45442</v>
      </c>
      <c r="H35" s="26">
        <f t="shared" si="8"/>
        <v>45443</v>
      </c>
      <c r="I35" s="26">
        <f t="shared" si="8"/>
        <v>45444</v>
      </c>
      <c r="J35" s="55"/>
      <c r="K35" s="63">
        <f>COUNTIF(C36:I36,"&lt;&gt;対象外")</f>
        <v>7</v>
      </c>
      <c r="L35" s="83">
        <f>COUNTIF(C36:I36,"*休工*")</f>
        <v>0</v>
      </c>
    </row>
    <row r="36" spans="2:12" s="2" customFormat="1" ht="26.25" customHeight="1">
      <c r="B36" s="11" t="s">
        <v>32</v>
      </c>
      <c r="C36" s="24"/>
      <c r="D36" s="24"/>
      <c r="E36" s="24"/>
      <c r="F36" s="24"/>
      <c r="G36" s="24"/>
      <c r="H36" s="24"/>
      <c r="I36" s="24"/>
      <c r="J36" s="56"/>
      <c r="K36" s="12"/>
      <c r="L36" s="84"/>
    </row>
    <row r="37" spans="2:12" s="2" customFormat="1" ht="26.25" customHeight="1">
      <c r="B37" s="13" t="s">
        <v>14</v>
      </c>
      <c r="C37" s="27"/>
      <c r="D37" s="27"/>
      <c r="E37" s="27"/>
      <c r="F37" s="27"/>
      <c r="G37" s="27"/>
      <c r="H37" s="27"/>
      <c r="I37" s="27"/>
      <c r="J37" s="57"/>
      <c r="K37" s="13"/>
      <c r="L37" s="85"/>
    </row>
    <row r="38" spans="2:12" s="2" customFormat="1" ht="18.75" customHeight="1">
      <c r="B38" s="10" t="s">
        <v>10</v>
      </c>
      <c r="C38" s="26">
        <f>I35+1</f>
        <v>45445</v>
      </c>
      <c r="D38" s="26">
        <f t="shared" ref="D38:I38" si="9">C38+1</f>
        <v>45446</v>
      </c>
      <c r="E38" s="26">
        <f t="shared" si="9"/>
        <v>45447</v>
      </c>
      <c r="F38" s="26">
        <f t="shared" si="9"/>
        <v>45448</v>
      </c>
      <c r="G38" s="26">
        <f t="shared" si="9"/>
        <v>45449</v>
      </c>
      <c r="H38" s="26">
        <f t="shared" si="9"/>
        <v>45450</v>
      </c>
      <c r="I38" s="26">
        <f t="shared" si="9"/>
        <v>45451</v>
      </c>
      <c r="J38" s="55"/>
      <c r="K38" s="63">
        <f>COUNTIF(C39:I39,"&lt;&gt;対象外")</f>
        <v>7</v>
      </c>
      <c r="L38" s="83">
        <f>COUNTIF(C39:I39,"*休工*")</f>
        <v>0</v>
      </c>
    </row>
    <row r="39" spans="2:12" s="2" customFormat="1" ht="26.25" customHeight="1">
      <c r="B39" s="11" t="s">
        <v>32</v>
      </c>
      <c r="C39" s="24"/>
      <c r="D39" s="24"/>
      <c r="E39" s="24"/>
      <c r="F39" s="24"/>
      <c r="G39" s="24"/>
      <c r="H39" s="24"/>
      <c r="I39" s="24"/>
      <c r="J39" s="56"/>
      <c r="K39" s="12"/>
      <c r="L39" s="84"/>
    </row>
    <row r="40" spans="2:12" s="2" customFormat="1" ht="26.25" customHeight="1">
      <c r="B40" s="13" t="s">
        <v>14</v>
      </c>
      <c r="C40" s="27"/>
      <c r="D40" s="27"/>
      <c r="E40" s="27"/>
      <c r="F40" s="27"/>
      <c r="G40" s="27"/>
      <c r="H40" s="27"/>
      <c r="I40" s="27"/>
      <c r="J40" s="57"/>
      <c r="K40" s="13"/>
      <c r="L40" s="85"/>
    </row>
    <row r="41" spans="2:12" s="2" customFormat="1" ht="18.75" customHeight="1">
      <c r="B41" s="7" t="s">
        <v>34</v>
      </c>
      <c r="C41" s="26">
        <f>I38+1</f>
        <v>45452</v>
      </c>
      <c r="D41" s="26">
        <f t="shared" ref="D41:I41" si="10">C41+1</f>
        <v>45453</v>
      </c>
      <c r="E41" s="26">
        <f t="shared" si="10"/>
        <v>45454</v>
      </c>
      <c r="F41" s="26">
        <f t="shared" si="10"/>
        <v>45455</v>
      </c>
      <c r="G41" s="26">
        <f t="shared" si="10"/>
        <v>45456</v>
      </c>
      <c r="H41" s="26">
        <f t="shared" si="10"/>
        <v>45457</v>
      </c>
      <c r="I41" s="26">
        <f t="shared" si="10"/>
        <v>45458</v>
      </c>
      <c r="J41" s="52"/>
      <c r="K41" s="63">
        <f>COUNTIF(C42:I42,"&lt;&gt;対象外")</f>
        <v>7</v>
      </c>
      <c r="L41" s="83">
        <f>COUNTIF(C42:I42,"*休工*")</f>
        <v>0</v>
      </c>
    </row>
    <row r="42" spans="2:12" s="2" customFormat="1" ht="26.25" customHeight="1">
      <c r="B42" s="11" t="s">
        <v>32</v>
      </c>
      <c r="C42" s="24"/>
      <c r="D42" s="24"/>
      <c r="E42" s="24"/>
      <c r="F42" s="24"/>
      <c r="G42" s="24"/>
      <c r="H42" s="24"/>
      <c r="I42" s="24"/>
      <c r="J42" s="53"/>
      <c r="K42" s="12"/>
      <c r="L42" s="84"/>
    </row>
    <row r="43" spans="2:12" s="2" customFormat="1" ht="26.25" customHeight="1">
      <c r="B43" s="13" t="s">
        <v>14</v>
      </c>
      <c r="C43" s="27"/>
      <c r="D43" s="27"/>
      <c r="E43" s="27"/>
      <c r="F43" s="27"/>
      <c r="G43" s="27"/>
      <c r="H43" s="27"/>
      <c r="I43" s="27"/>
      <c r="J43" s="54"/>
      <c r="K43" s="13"/>
      <c r="L43" s="85"/>
    </row>
    <row r="44" spans="2:12" s="2" customFormat="1" ht="18.75" customHeight="1">
      <c r="B44" s="10" t="s">
        <v>10</v>
      </c>
      <c r="C44" s="23">
        <f>I41+1</f>
        <v>45459</v>
      </c>
      <c r="D44" s="23">
        <f t="shared" ref="D44:I44" si="11">C44+1</f>
        <v>45460</v>
      </c>
      <c r="E44" s="23">
        <f t="shared" si="11"/>
        <v>45461</v>
      </c>
      <c r="F44" s="23">
        <f t="shared" si="11"/>
        <v>45462</v>
      </c>
      <c r="G44" s="23">
        <f t="shared" si="11"/>
        <v>45463</v>
      </c>
      <c r="H44" s="23">
        <f t="shared" si="11"/>
        <v>45464</v>
      </c>
      <c r="I44" s="23">
        <f t="shared" si="11"/>
        <v>45465</v>
      </c>
      <c r="J44" s="55"/>
      <c r="K44" s="63">
        <f>COUNTIF(C45:I45,"&lt;&gt;対象外")</f>
        <v>7</v>
      </c>
      <c r="L44" s="83">
        <f>COUNTIF(C45:I45,"*休工*")</f>
        <v>0</v>
      </c>
    </row>
    <row r="45" spans="2:12" s="2" customFormat="1" ht="26.25" customHeight="1">
      <c r="B45" s="11" t="s">
        <v>32</v>
      </c>
      <c r="C45" s="24"/>
      <c r="D45" s="24"/>
      <c r="E45" s="24"/>
      <c r="F45" s="24"/>
      <c r="G45" s="24"/>
      <c r="H45" s="24"/>
      <c r="I45" s="24"/>
      <c r="J45" s="56"/>
      <c r="K45" s="12"/>
      <c r="L45" s="84"/>
    </row>
    <row r="46" spans="2:12" s="2" customFormat="1" ht="26.25" customHeight="1">
      <c r="B46" s="13" t="s">
        <v>14</v>
      </c>
      <c r="C46" s="27"/>
      <c r="D46" s="27"/>
      <c r="E46" s="27"/>
      <c r="F46" s="27"/>
      <c r="G46" s="27"/>
      <c r="H46" s="27"/>
      <c r="I46" s="27"/>
      <c r="J46" s="57"/>
      <c r="K46" s="13"/>
      <c r="L46" s="85"/>
    </row>
    <row r="47" spans="2:12" s="2" customFormat="1" ht="18.75" customHeight="1">
      <c r="B47" s="7" t="s">
        <v>10</v>
      </c>
      <c r="C47" s="26">
        <f>I44+1</f>
        <v>45466</v>
      </c>
      <c r="D47" s="26">
        <f t="shared" ref="D47:I47" si="12">C47+1</f>
        <v>45467</v>
      </c>
      <c r="E47" s="26">
        <f t="shared" si="12"/>
        <v>45468</v>
      </c>
      <c r="F47" s="26">
        <f t="shared" si="12"/>
        <v>45469</v>
      </c>
      <c r="G47" s="26">
        <f t="shared" si="12"/>
        <v>45470</v>
      </c>
      <c r="H47" s="26">
        <f t="shared" si="12"/>
        <v>45471</v>
      </c>
      <c r="I47" s="26">
        <f t="shared" si="12"/>
        <v>45472</v>
      </c>
      <c r="J47" s="55"/>
      <c r="K47" s="63">
        <f>COUNTIF(C48:I48,"&lt;&gt;対象外")</f>
        <v>7</v>
      </c>
      <c r="L47" s="83">
        <f>COUNTIF(C48:I48,"*休工*")</f>
        <v>0</v>
      </c>
    </row>
    <row r="48" spans="2:12" s="2" customFormat="1" ht="26.25" customHeight="1">
      <c r="B48" s="11" t="s">
        <v>32</v>
      </c>
      <c r="C48" s="24"/>
      <c r="D48" s="24"/>
      <c r="E48" s="24"/>
      <c r="F48" s="24"/>
      <c r="G48" s="24"/>
      <c r="H48" s="24"/>
      <c r="I48" s="24"/>
      <c r="J48" s="56"/>
      <c r="K48" s="12"/>
      <c r="L48" s="84"/>
    </row>
    <row r="49" spans="2:12" s="2" customFormat="1" ht="26.25" customHeight="1">
      <c r="B49" s="13" t="s">
        <v>14</v>
      </c>
      <c r="C49" s="27"/>
      <c r="D49" s="27"/>
      <c r="E49" s="27"/>
      <c r="F49" s="27"/>
      <c r="G49" s="27"/>
      <c r="H49" s="27"/>
      <c r="I49" s="27"/>
      <c r="J49" s="57"/>
      <c r="K49" s="13"/>
      <c r="L49" s="85"/>
    </row>
    <row r="50" spans="2:12" s="2" customFormat="1" ht="18.75" customHeight="1">
      <c r="B50" s="10" t="s">
        <v>10</v>
      </c>
      <c r="C50" s="26">
        <f>I47+1</f>
        <v>45473</v>
      </c>
      <c r="D50" s="26">
        <f t="shared" ref="D50:I50" si="13">C50+1</f>
        <v>45474</v>
      </c>
      <c r="E50" s="26">
        <f t="shared" si="13"/>
        <v>45475</v>
      </c>
      <c r="F50" s="26">
        <f t="shared" si="13"/>
        <v>45476</v>
      </c>
      <c r="G50" s="26">
        <f t="shared" si="13"/>
        <v>45477</v>
      </c>
      <c r="H50" s="26">
        <f t="shared" si="13"/>
        <v>45478</v>
      </c>
      <c r="I50" s="26">
        <f t="shared" si="13"/>
        <v>45479</v>
      </c>
      <c r="J50" s="55"/>
      <c r="K50" s="63">
        <f>COUNTIF(C51:I51,"&lt;&gt;対象外")</f>
        <v>7</v>
      </c>
      <c r="L50" s="83">
        <f>COUNTIF(C51:I51,"*休工*")</f>
        <v>0</v>
      </c>
    </row>
    <row r="51" spans="2:12" s="2" customFormat="1" ht="26.25" customHeight="1">
      <c r="B51" s="11" t="s">
        <v>32</v>
      </c>
      <c r="C51" s="24"/>
      <c r="D51" s="24"/>
      <c r="E51" s="24"/>
      <c r="F51" s="24"/>
      <c r="G51" s="24"/>
      <c r="H51" s="24"/>
      <c r="I51" s="24"/>
      <c r="J51" s="56"/>
      <c r="K51" s="12"/>
      <c r="L51" s="84"/>
    </row>
    <row r="52" spans="2:12" s="2" customFormat="1" ht="26.25" customHeight="1">
      <c r="B52" s="13" t="s">
        <v>14</v>
      </c>
      <c r="C52" s="27"/>
      <c r="D52" s="27"/>
      <c r="E52" s="27"/>
      <c r="F52" s="27"/>
      <c r="G52" s="27"/>
      <c r="H52" s="27"/>
      <c r="I52" s="27"/>
      <c r="J52" s="57"/>
      <c r="K52" s="13"/>
      <c r="L52" s="85"/>
    </row>
    <row r="53" spans="2:12" s="2" customFormat="1" ht="18.75" customHeight="1">
      <c r="B53" s="7" t="s">
        <v>10</v>
      </c>
      <c r="C53" s="26">
        <f>I50+1</f>
        <v>45480</v>
      </c>
      <c r="D53" s="26">
        <f t="shared" ref="D53:I53" si="14">C53+1</f>
        <v>45481</v>
      </c>
      <c r="E53" s="26">
        <f t="shared" si="14"/>
        <v>45482</v>
      </c>
      <c r="F53" s="26">
        <f t="shared" si="14"/>
        <v>45483</v>
      </c>
      <c r="G53" s="26">
        <f t="shared" si="14"/>
        <v>45484</v>
      </c>
      <c r="H53" s="26">
        <f t="shared" si="14"/>
        <v>45485</v>
      </c>
      <c r="I53" s="26">
        <f t="shared" si="14"/>
        <v>45486</v>
      </c>
      <c r="J53" s="55"/>
      <c r="K53" s="63">
        <f>COUNTIF(C54:I54,"&lt;&gt;対象外")</f>
        <v>7</v>
      </c>
      <c r="L53" s="83">
        <f>COUNTIF(C54:I54,"*休工*")</f>
        <v>0</v>
      </c>
    </row>
    <row r="54" spans="2:12" s="2" customFormat="1" ht="26.25" customHeight="1">
      <c r="B54" s="11" t="s">
        <v>32</v>
      </c>
      <c r="C54" s="24"/>
      <c r="D54" s="24"/>
      <c r="E54" s="24"/>
      <c r="F54" s="24"/>
      <c r="G54" s="24"/>
      <c r="H54" s="24"/>
      <c r="I54" s="24"/>
      <c r="J54" s="56"/>
      <c r="K54" s="12"/>
      <c r="L54" s="84"/>
    </row>
    <row r="55" spans="2:12" s="2" customFormat="1" ht="26.25" customHeight="1">
      <c r="B55" s="13" t="s">
        <v>14</v>
      </c>
      <c r="C55" s="27"/>
      <c r="D55" s="27"/>
      <c r="E55" s="27"/>
      <c r="F55" s="27"/>
      <c r="G55" s="27"/>
      <c r="H55" s="27"/>
      <c r="I55" s="27"/>
      <c r="J55" s="57"/>
      <c r="K55" s="13"/>
      <c r="L55" s="85"/>
    </row>
    <row r="56" spans="2:12" s="2" customFormat="1" ht="18.75" customHeight="1">
      <c r="B56" s="7" t="s">
        <v>34</v>
      </c>
      <c r="C56" s="26">
        <f>I53+1</f>
        <v>45487</v>
      </c>
      <c r="D56" s="26">
        <f t="shared" ref="D56:I56" si="15">C56+1</f>
        <v>45488</v>
      </c>
      <c r="E56" s="26">
        <f t="shared" si="15"/>
        <v>45489</v>
      </c>
      <c r="F56" s="26">
        <f t="shared" si="15"/>
        <v>45490</v>
      </c>
      <c r="G56" s="26">
        <f t="shared" si="15"/>
        <v>45491</v>
      </c>
      <c r="H56" s="26">
        <f t="shared" si="15"/>
        <v>45492</v>
      </c>
      <c r="I56" s="26">
        <f t="shared" si="15"/>
        <v>45493</v>
      </c>
      <c r="J56" s="55"/>
      <c r="K56" s="63">
        <f>COUNTIF(C57:I57,"&lt;&gt;対象外")</f>
        <v>7</v>
      </c>
      <c r="L56" s="83">
        <f>COUNTIF(C57:I57,"*休工*")</f>
        <v>0</v>
      </c>
    </row>
    <row r="57" spans="2:12" s="2" customFormat="1" ht="26.25" customHeight="1">
      <c r="B57" s="11" t="s">
        <v>32</v>
      </c>
      <c r="C57" s="24"/>
      <c r="D57" s="24"/>
      <c r="E57" s="24"/>
      <c r="F57" s="24"/>
      <c r="G57" s="24"/>
      <c r="H57" s="24"/>
      <c r="I57" s="24"/>
      <c r="J57" s="56"/>
      <c r="K57" s="12"/>
      <c r="L57" s="84"/>
    </row>
    <row r="58" spans="2:12" s="2" customFormat="1" ht="26.25" customHeight="1">
      <c r="B58" s="13" t="s">
        <v>14</v>
      </c>
      <c r="C58" s="27"/>
      <c r="D58" s="27"/>
      <c r="E58" s="27"/>
      <c r="F58" s="27"/>
      <c r="G58" s="27"/>
      <c r="H58" s="27"/>
      <c r="I58" s="27"/>
      <c r="J58" s="57"/>
      <c r="K58" s="13"/>
      <c r="L58" s="85"/>
    </row>
    <row r="59" spans="2:12" s="2" customFormat="1" ht="18.75" customHeight="1">
      <c r="B59" s="10" t="s">
        <v>10</v>
      </c>
      <c r="C59" s="26">
        <f>I56+1</f>
        <v>45494</v>
      </c>
      <c r="D59" s="26">
        <f t="shared" ref="D59:I59" si="16">C59+1</f>
        <v>45495</v>
      </c>
      <c r="E59" s="26">
        <f t="shared" si="16"/>
        <v>45496</v>
      </c>
      <c r="F59" s="26">
        <f t="shared" si="16"/>
        <v>45497</v>
      </c>
      <c r="G59" s="26">
        <f t="shared" si="16"/>
        <v>45498</v>
      </c>
      <c r="H59" s="26">
        <f t="shared" si="16"/>
        <v>45499</v>
      </c>
      <c r="I59" s="26">
        <f t="shared" si="16"/>
        <v>45500</v>
      </c>
      <c r="J59" s="55"/>
      <c r="K59" s="63">
        <f>COUNTIF(C60:I60,"&lt;&gt;対象外")</f>
        <v>7</v>
      </c>
      <c r="L59" s="83">
        <f>COUNTIF(C60:I60,"*休工*")</f>
        <v>0</v>
      </c>
    </row>
    <row r="60" spans="2:12" s="2" customFormat="1" ht="26.25" customHeight="1">
      <c r="B60" s="11" t="s">
        <v>32</v>
      </c>
      <c r="C60" s="24"/>
      <c r="D60" s="24"/>
      <c r="E60" s="24"/>
      <c r="F60" s="24"/>
      <c r="G60" s="24"/>
      <c r="H60" s="24"/>
      <c r="I60" s="24"/>
      <c r="J60" s="56"/>
      <c r="K60" s="12"/>
      <c r="L60" s="84"/>
    </row>
    <row r="61" spans="2:12" s="2" customFormat="1" ht="26.25" customHeight="1">
      <c r="B61" s="13" t="s">
        <v>14</v>
      </c>
      <c r="C61" s="27"/>
      <c r="D61" s="27"/>
      <c r="E61" s="27"/>
      <c r="F61" s="27"/>
      <c r="G61" s="27"/>
      <c r="H61" s="27"/>
      <c r="I61" s="27"/>
      <c r="J61" s="57"/>
      <c r="K61" s="13"/>
      <c r="L61" s="85"/>
    </row>
    <row r="62" spans="2:12" s="2" customFormat="1" ht="18.75" customHeight="1">
      <c r="B62" s="7" t="s">
        <v>10</v>
      </c>
      <c r="C62" s="26">
        <f>I59+1</f>
        <v>45501</v>
      </c>
      <c r="D62" s="26">
        <f t="shared" ref="D62:I62" si="17">C62+1</f>
        <v>45502</v>
      </c>
      <c r="E62" s="26">
        <f t="shared" si="17"/>
        <v>45503</v>
      </c>
      <c r="F62" s="26">
        <f t="shared" si="17"/>
        <v>45504</v>
      </c>
      <c r="G62" s="26">
        <f t="shared" si="17"/>
        <v>45505</v>
      </c>
      <c r="H62" s="26">
        <f t="shared" si="17"/>
        <v>45506</v>
      </c>
      <c r="I62" s="26">
        <f t="shared" si="17"/>
        <v>45507</v>
      </c>
      <c r="J62" s="55"/>
      <c r="K62" s="63">
        <f>COUNTIF(C63:I63,"&lt;&gt;対象外")</f>
        <v>7</v>
      </c>
      <c r="L62" s="83">
        <f>COUNTIF(C63:I63,"*休工*")</f>
        <v>0</v>
      </c>
    </row>
    <row r="63" spans="2:12" s="2" customFormat="1" ht="26.25" customHeight="1">
      <c r="B63" s="11" t="s">
        <v>32</v>
      </c>
      <c r="C63" s="24"/>
      <c r="D63" s="24"/>
      <c r="E63" s="24"/>
      <c r="F63" s="24"/>
      <c r="G63" s="24"/>
      <c r="H63" s="24"/>
      <c r="I63" s="24"/>
      <c r="J63" s="56"/>
      <c r="K63" s="12"/>
      <c r="L63" s="84"/>
    </row>
    <row r="64" spans="2:12" s="2" customFormat="1" ht="26.25" customHeight="1">
      <c r="B64" s="13" t="s">
        <v>14</v>
      </c>
      <c r="C64" s="27"/>
      <c r="D64" s="27"/>
      <c r="E64" s="27"/>
      <c r="F64" s="27"/>
      <c r="G64" s="27"/>
      <c r="H64" s="27"/>
      <c r="I64" s="27"/>
      <c r="J64" s="57"/>
      <c r="K64" s="13"/>
      <c r="L64" s="85"/>
    </row>
    <row r="65" spans="2:12" s="2" customFormat="1" ht="18.75" customHeight="1">
      <c r="B65" s="10" t="s">
        <v>10</v>
      </c>
      <c r="C65" s="26">
        <f>I62+1</f>
        <v>45508</v>
      </c>
      <c r="D65" s="26">
        <f t="shared" ref="D65:I65" si="18">C65+1</f>
        <v>45509</v>
      </c>
      <c r="E65" s="26">
        <f t="shared" si="18"/>
        <v>45510</v>
      </c>
      <c r="F65" s="26">
        <f t="shared" si="18"/>
        <v>45511</v>
      </c>
      <c r="G65" s="26">
        <f t="shared" si="18"/>
        <v>45512</v>
      </c>
      <c r="H65" s="26">
        <f t="shared" si="18"/>
        <v>45513</v>
      </c>
      <c r="I65" s="26">
        <f t="shared" si="18"/>
        <v>45514</v>
      </c>
      <c r="J65" s="55"/>
      <c r="K65" s="63">
        <f>COUNTIF(C66:I66,"&lt;&gt;対象外")</f>
        <v>7</v>
      </c>
      <c r="L65" s="83">
        <f>COUNTIF(C66:I66,"*休工*")</f>
        <v>0</v>
      </c>
    </row>
    <row r="66" spans="2:12" s="2" customFormat="1" ht="26.25" customHeight="1">
      <c r="B66" s="11" t="s">
        <v>32</v>
      </c>
      <c r="C66" s="24"/>
      <c r="D66" s="24"/>
      <c r="E66" s="24"/>
      <c r="F66" s="24"/>
      <c r="G66" s="24"/>
      <c r="H66" s="24"/>
      <c r="I66" s="24"/>
      <c r="J66" s="56"/>
      <c r="K66" s="12"/>
      <c r="L66" s="84"/>
    </row>
    <row r="67" spans="2:12" s="2" customFormat="1" ht="26.25" customHeight="1">
      <c r="B67" s="13" t="s">
        <v>14</v>
      </c>
      <c r="C67" s="27"/>
      <c r="D67" s="27"/>
      <c r="E67" s="27"/>
      <c r="F67" s="27"/>
      <c r="G67" s="27"/>
      <c r="H67" s="27"/>
      <c r="I67" s="27"/>
      <c r="J67" s="57"/>
      <c r="K67" s="13"/>
      <c r="L67" s="85"/>
    </row>
    <row r="68" spans="2:12" s="2" customFormat="1" ht="18.75" customHeight="1">
      <c r="B68" s="7" t="s">
        <v>34</v>
      </c>
      <c r="C68" s="26">
        <f>I65+1</f>
        <v>45515</v>
      </c>
      <c r="D68" s="26">
        <f t="shared" ref="D68:I68" si="19">C68+1</f>
        <v>45516</v>
      </c>
      <c r="E68" s="26">
        <f t="shared" si="19"/>
        <v>45517</v>
      </c>
      <c r="F68" s="26">
        <f t="shared" si="19"/>
        <v>45518</v>
      </c>
      <c r="G68" s="26">
        <f t="shared" si="19"/>
        <v>45519</v>
      </c>
      <c r="H68" s="26">
        <f t="shared" si="19"/>
        <v>45520</v>
      </c>
      <c r="I68" s="26">
        <f t="shared" si="19"/>
        <v>45521</v>
      </c>
      <c r="J68" s="52"/>
      <c r="K68" s="63">
        <f>COUNTIF(C69:I69,"&lt;&gt;対象外")</f>
        <v>7</v>
      </c>
      <c r="L68" s="83">
        <f>COUNTIF(C69:I69,"*休工*")</f>
        <v>0</v>
      </c>
    </row>
    <row r="69" spans="2:12" s="2" customFormat="1" ht="26.25" customHeight="1">
      <c r="B69" s="11" t="s">
        <v>32</v>
      </c>
      <c r="C69" s="24"/>
      <c r="D69" s="24"/>
      <c r="E69" s="24"/>
      <c r="F69" s="24"/>
      <c r="G69" s="24"/>
      <c r="H69" s="24"/>
      <c r="I69" s="24"/>
      <c r="J69" s="53"/>
      <c r="K69" s="12"/>
      <c r="L69" s="84"/>
    </row>
    <row r="70" spans="2:12" s="2" customFormat="1" ht="26.25" customHeight="1">
      <c r="B70" s="13" t="s">
        <v>14</v>
      </c>
      <c r="C70" s="27"/>
      <c r="D70" s="27"/>
      <c r="E70" s="27"/>
      <c r="F70" s="27"/>
      <c r="G70" s="27"/>
      <c r="H70" s="27"/>
      <c r="I70" s="27"/>
      <c r="J70" s="54"/>
      <c r="K70" s="13"/>
      <c r="L70" s="85"/>
    </row>
    <row r="71" spans="2:12" s="2" customFormat="1" ht="18.75" customHeight="1">
      <c r="B71" s="10" t="s">
        <v>10</v>
      </c>
      <c r="C71" s="23">
        <f>I68+1</f>
        <v>45522</v>
      </c>
      <c r="D71" s="23">
        <f t="shared" ref="D71:I71" si="20">C71+1</f>
        <v>45523</v>
      </c>
      <c r="E71" s="23">
        <f t="shared" si="20"/>
        <v>45524</v>
      </c>
      <c r="F71" s="23">
        <f t="shared" si="20"/>
        <v>45525</v>
      </c>
      <c r="G71" s="23">
        <f t="shared" si="20"/>
        <v>45526</v>
      </c>
      <c r="H71" s="23">
        <f t="shared" si="20"/>
        <v>45527</v>
      </c>
      <c r="I71" s="23">
        <f t="shared" si="20"/>
        <v>45528</v>
      </c>
      <c r="J71" s="55"/>
      <c r="K71" s="63">
        <f>COUNTIF(C72:I72,"&lt;&gt;対象外")</f>
        <v>7</v>
      </c>
      <c r="L71" s="83">
        <f>COUNTIF(C72:I72,"*休工*")</f>
        <v>0</v>
      </c>
    </row>
    <row r="72" spans="2:12" s="2" customFormat="1" ht="26.25" customHeight="1">
      <c r="B72" s="11" t="s">
        <v>32</v>
      </c>
      <c r="C72" s="24"/>
      <c r="D72" s="24"/>
      <c r="E72" s="24"/>
      <c r="F72" s="24"/>
      <c r="G72" s="24"/>
      <c r="H72" s="24"/>
      <c r="I72" s="24"/>
      <c r="J72" s="56"/>
      <c r="K72" s="12"/>
      <c r="L72" s="84"/>
    </row>
    <row r="73" spans="2:12" s="2" customFormat="1" ht="26.25" customHeight="1">
      <c r="B73" s="13" t="s">
        <v>14</v>
      </c>
      <c r="C73" s="27"/>
      <c r="D73" s="27"/>
      <c r="E73" s="27"/>
      <c r="F73" s="27"/>
      <c r="G73" s="27"/>
      <c r="H73" s="27"/>
      <c r="I73" s="27"/>
      <c r="J73" s="57"/>
      <c r="K73" s="13"/>
      <c r="L73" s="85"/>
    </row>
    <row r="74" spans="2:12" s="2" customFormat="1" ht="18.75" customHeight="1">
      <c r="B74" s="7" t="s">
        <v>10</v>
      </c>
      <c r="C74" s="26">
        <f>I71+1</f>
        <v>45529</v>
      </c>
      <c r="D74" s="26">
        <f t="shared" ref="D74:I74" si="21">C74+1</f>
        <v>45530</v>
      </c>
      <c r="E74" s="26">
        <f t="shared" si="21"/>
        <v>45531</v>
      </c>
      <c r="F74" s="26">
        <f t="shared" si="21"/>
        <v>45532</v>
      </c>
      <c r="G74" s="26">
        <f t="shared" si="21"/>
        <v>45533</v>
      </c>
      <c r="H74" s="26">
        <f t="shared" si="21"/>
        <v>45534</v>
      </c>
      <c r="I74" s="26">
        <f t="shared" si="21"/>
        <v>45535</v>
      </c>
      <c r="J74" s="55"/>
      <c r="K74" s="63">
        <f>COUNTIF(C75:I75,"&lt;&gt;対象外")</f>
        <v>7</v>
      </c>
      <c r="L74" s="83">
        <f>COUNTIF(C75:I75,"*休工*")</f>
        <v>0</v>
      </c>
    </row>
    <row r="75" spans="2:12" s="2" customFormat="1" ht="26.25" customHeight="1">
      <c r="B75" s="11" t="s">
        <v>32</v>
      </c>
      <c r="C75" s="24"/>
      <c r="D75" s="24"/>
      <c r="E75" s="24"/>
      <c r="F75" s="24"/>
      <c r="G75" s="24"/>
      <c r="H75" s="24"/>
      <c r="I75" s="24"/>
      <c r="J75" s="56"/>
      <c r="K75" s="12"/>
      <c r="L75" s="84"/>
    </row>
    <row r="76" spans="2:12" s="2" customFormat="1" ht="26.25" customHeight="1">
      <c r="B76" s="13" t="s">
        <v>14</v>
      </c>
      <c r="C76" s="27"/>
      <c r="D76" s="27"/>
      <c r="E76" s="27"/>
      <c r="F76" s="27"/>
      <c r="G76" s="27"/>
      <c r="H76" s="27"/>
      <c r="I76" s="27"/>
      <c r="J76" s="57"/>
      <c r="K76" s="13"/>
      <c r="L76" s="85"/>
    </row>
    <row r="77" spans="2:12" s="2" customFormat="1" ht="18.75" customHeight="1">
      <c r="B77" s="10" t="s">
        <v>10</v>
      </c>
      <c r="C77" s="26">
        <f>I74+1</f>
        <v>45536</v>
      </c>
      <c r="D77" s="26">
        <f t="shared" ref="D77:I77" si="22">C77+1</f>
        <v>45537</v>
      </c>
      <c r="E77" s="26">
        <f t="shared" si="22"/>
        <v>45538</v>
      </c>
      <c r="F77" s="26">
        <f t="shared" si="22"/>
        <v>45539</v>
      </c>
      <c r="G77" s="26">
        <f t="shared" si="22"/>
        <v>45540</v>
      </c>
      <c r="H77" s="26">
        <f t="shared" si="22"/>
        <v>45541</v>
      </c>
      <c r="I77" s="26">
        <f t="shared" si="22"/>
        <v>45542</v>
      </c>
      <c r="J77" s="55"/>
      <c r="K77" s="63">
        <f>COUNTIF(C78:I78,"&lt;&gt;対象外")</f>
        <v>7</v>
      </c>
      <c r="L77" s="83">
        <f>COUNTIF(C78:I78,"*休工*")</f>
        <v>0</v>
      </c>
    </row>
    <row r="78" spans="2:12" s="2" customFormat="1" ht="26.25" customHeight="1">
      <c r="B78" s="11" t="s">
        <v>32</v>
      </c>
      <c r="C78" s="24"/>
      <c r="D78" s="24"/>
      <c r="E78" s="24"/>
      <c r="F78" s="24"/>
      <c r="G78" s="24"/>
      <c r="H78" s="24"/>
      <c r="I78" s="24"/>
      <c r="J78" s="56"/>
      <c r="K78" s="12"/>
      <c r="L78" s="84"/>
    </row>
    <row r="79" spans="2:12" s="2" customFormat="1" ht="26.25" customHeight="1">
      <c r="B79" s="13" t="s">
        <v>14</v>
      </c>
      <c r="C79" s="27"/>
      <c r="D79" s="27"/>
      <c r="E79" s="27"/>
      <c r="F79" s="27"/>
      <c r="G79" s="27"/>
      <c r="H79" s="27"/>
      <c r="I79" s="27"/>
      <c r="J79" s="57"/>
      <c r="K79" s="13"/>
      <c r="L79" s="85"/>
    </row>
    <row r="80" spans="2:12" s="2" customFormat="1" ht="18.75" customHeight="1">
      <c r="B80" s="7" t="s">
        <v>10</v>
      </c>
      <c r="C80" s="26">
        <f>I77+1</f>
        <v>45543</v>
      </c>
      <c r="D80" s="26">
        <f t="shared" ref="D80:I80" si="23">C80+1</f>
        <v>45544</v>
      </c>
      <c r="E80" s="26">
        <f t="shared" si="23"/>
        <v>45545</v>
      </c>
      <c r="F80" s="26">
        <f t="shared" si="23"/>
        <v>45546</v>
      </c>
      <c r="G80" s="26">
        <f t="shared" si="23"/>
        <v>45547</v>
      </c>
      <c r="H80" s="26">
        <f t="shared" si="23"/>
        <v>45548</v>
      </c>
      <c r="I80" s="26">
        <f t="shared" si="23"/>
        <v>45549</v>
      </c>
      <c r="J80" s="55"/>
      <c r="K80" s="63">
        <f>COUNTIF(C81:I81,"&lt;&gt;対象外")</f>
        <v>7</v>
      </c>
      <c r="L80" s="83">
        <f>COUNTIF(C81:I81,"*休工*")</f>
        <v>0</v>
      </c>
    </row>
    <row r="81" spans="2:12" s="2" customFormat="1" ht="26.25" customHeight="1">
      <c r="B81" s="11" t="s">
        <v>32</v>
      </c>
      <c r="C81" s="24"/>
      <c r="D81" s="24"/>
      <c r="E81" s="24"/>
      <c r="F81" s="24"/>
      <c r="G81" s="24"/>
      <c r="H81" s="24"/>
      <c r="I81" s="24"/>
      <c r="J81" s="56"/>
      <c r="K81" s="12"/>
      <c r="L81" s="84"/>
    </row>
    <row r="82" spans="2:12" s="2" customFormat="1" ht="26.25" customHeight="1">
      <c r="B82" s="13" t="s">
        <v>14</v>
      </c>
      <c r="C82" s="27"/>
      <c r="D82" s="27"/>
      <c r="E82" s="27"/>
      <c r="F82" s="27"/>
      <c r="G82" s="27"/>
      <c r="H82" s="27"/>
      <c r="I82" s="27"/>
      <c r="J82" s="57"/>
      <c r="K82" s="13"/>
      <c r="L82" s="85"/>
    </row>
    <row r="83" spans="2:12" s="2" customFormat="1" ht="18.75" customHeight="1">
      <c r="B83" s="7" t="s">
        <v>34</v>
      </c>
      <c r="C83" s="26">
        <f>I80+1</f>
        <v>45550</v>
      </c>
      <c r="D83" s="26">
        <f t="shared" ref="D83:I83" si="24">C83+1</f>
        <v>45551</v>
      </c>
      <c r="E83" s="26">
        <f t="shared" si="24"/>
        <v>45552</v>
      </c>
      <c r="F83" s="26">
        <f t="shared" si="24"/>
        <v>45553</v>
      </c>
      <c r="G83" s="26">
        <f t="shared" si="24"/>
        <v>45554</v>
      </c>
      <c r="H83" s="26">
        <f t="shared" si="24"/>
        <v>45555</v>
      </c>
      <c r="I83" s="26">
        <f t="shared" si="24"/>
        <v>45556</v>
      </c>
      <c r="J83" s="55"/>
      <c r="K83" s="63">
        <f>COUNTIF(C84:I84,"&lt;&gt;対象外")</f>
        <v>7</v>
      </c>
      <c r="L83" s="83">
        <f>COUNTIF(C84:I84,"*休工*")</f>
        <v>0</v>
      </c>
    </row>
    <row r="84" spans="2:12" s="2" customFormat="1" ht="26.25" customHeight="1">
      <c r="B84" s="11" t="s">
        <v>32</v>
      </c>
      <c r="C84" s="24"/>
      <c r="D84" s="24"/>
      <c r="E84" s="24"/>
      <c r="F84" s="24"/>
      <c r="G84" s="24"/>
      <c r="H84" s="24"/>
      <c r="I84" s="24"/>
      <c r="J84" s="56"/>
      <c r="K84" s="12"/>
      <c r="L84" s="84"/>
    </row>
    <row r="85" spans="2:12" s="2" customFormat="1" ht="26.25" customHeight="1">
      <c r="B85" s="13" t="s">
        <v>14</v>
      </c>
      <c r="C85" s="27"/>
      <c r="D85" s="27"/>
      <c r="E85" s="27"/>
      <c r="F85" s="27"/>
      <c r="G85" s="27"/>
      <c r="H85" s="27"/>
      <c r="I85" s="27"/>
      <c r="J85" s="57"/>
      <c r="K85" s="13"/>
      <c r="L85" s="85"/>
    </row>
    <row r="86" spans="2:12" s="2" customFormat="1" ht="18.75" customHeight="1">
      <c r="B86" s="10" t="s">
        <v>10</v>
      </c>
      <c r="C86" s="26">
        <f>I83+1</f>
        <v>45557</v>
      </c>
      <c r="D86" s="26">
        <f t="shared" ref="D86:I86" si="25">C86+1</f>
        <v>45558</v>
      </c>
      <c r="E86" s="26">
        <f t="shared" si="25"/>
        <v>45559</v>
      </c>
      <c r="F86" s="26">
        <f t="shared" si="25"/>
        <v>45560</v>
      </c>
      <c r="G86" s="26">
        <f t="shared" si="25"/>
        <v>45561</v>
      </c>
      <c r="H86" s="26">
        <f t="shared" si="25"/>
        <v>45562</v>
      </c>
      <c r="I86" s="26">
        <f t="shared" si="25"/>
        <v>45563</v>
      </c>
      <c r="J86" s="55"/>
      <c r="K86" s="63">
        <f>COUNTIF(C87:I87,"&lt;&gt;対象外")</f>
        <v>7</v>
      </c>
      <c r="L86" s="83">
        <f>COUNTIF(C87:I87,"*休工*")</f>
        <v>0</v>
      </c>
    </row>
    <row r="87" spans="2:12" s="2" customFormat="1" ht="26.25" customHeight="1">
      <c r="B87" s="11" t="s">
        <v>32</v>
      </c>
      <c r="C87" s="24"/>
      <c r="D87" s="24"/>
      <c r="E87" s="24"/>
      <c r="F87" s="24"/>
      <c r="G87" s="24"/>
      <c r="H87" s="24"/>
      <c r="I87" s="24"/>
      <c r="J87" s="56"/>
      <c r="K87" s="12"/>
      <c r="L87" s="84"/>
    </row>
    <row r="88" spans="2:12" s="2" customFormat="1" ht="26.25" customHeight="1">
      <c r="B88" s="13" t="s">
        <v>14</v>
      </c>
      <c r="C88" s="27"/>
      <c r="D88" s="27"/>
      <c r="E88" s="27"/>
      <c r="F88" s="27"/>
      <c r="G88" s="27"/>
      <c r="H88" s="27"/>
      <c r="I88" s="27"/>
      <c r="J88" s="57"/>
      <c r="K88" s="13"/>
      <c r="L88" s="85"/>
    </row>
    <row r="89" spans="2:12" s="2" customFormat="1" ht="18.75" customHeight="1">
      <c r="B89" s="7" t="s">
        <v>10</v>
      </c>
      <c r="C89" s="26">
        <f>I86+1</f>
        <v>45564</v>
      </c>
      <c r="D89" s="26">
        <f t="shared" ref="D89:I89" si="26">C89+1</f>
        <v>45565</v>
      </c>
      <c r="E89" s="26">
        <f t="shared" si="26"/>
        <v>45566</v>
      </c>
      <c r="F89" s="26">
        <f t="shared" si="26"/>
        <v>45567</v>
      </c>
      <c r="G89" s="26">
        <f t="shared" si="26"/>
        <v>45568</v>
      </c>
      <c r="H89" s="26">
        <f t="shared" si="26"/>
        <v>45569</v>
      </c>
      <c r="I89" s="26">
        <f t="shared" si="26"/>
        <v>45570</v>
      </c>
      <c r="J89" s="55"/>
      <c r="K89" s="63">
        <f>COUNTIF(C90:I90,"&lt;&gt;対象外")</f>
        <v>7</v>
      </c>
      <c r="L89" s="83">
        <f>COUNTIF(C90:I90,"*休工*")</f>
        <v>0</v>
      </c>
    </row>
    <row r="90" spans="2:12" s="2" customFormat="1" ht="26.25" customHeight="1">
      <c r="B90" s="11" t="s">
        <v>32</v>
      </c>
      <c r="C90" s="24"/>
      <c r="D90" s="24"/>
      <c r="E90" s="24"/>
      <c r="F90" s="24"/>
      <c r="G90" s="24"/>
      <c r="H90" s="24"/>
      <c r="I90" s="24"/>
      <c r="J90" s="56"/>
      <c r="K90" s="12"/>
      <c r="L90" s="84"/>
    </row>
    <row r="91" spans="2:12" s="2" customFormat="1" ht="26.25" customHeight="1">
      <c r="B91" s="13" t="s">
        <v>14</v>
      </c>
      <c r="C91" s="27"/>
      <c r="D91" s="27"/>
      <c r="E91" s="27"/>
      <c r="F91" s="27"/>
      <c r="G91" s="27"/>
      <c r="H91" s="27"/>
      <c r="I91" s="27"/>
      <c r="J91" s="57"/>
      <c r="K91" s="13"/>
      <c r="L91" s="85"/>
    </row>
    <row r="92" spans="2:12" s="2" customFormat="1" ht="18.75" customHeight="1">
      <c r="B92" s="10" t="s">
        <v>10</v>
      </c>
      <c r="C92" s="26">
        <f>I89+1</f>
        <v>45571</v>
      </c>
      <c r="D92" s="26">
        <f t="shared" ref="D92:I92" si="27">C92+1</f>
        <v>45572</v>
      </c>
      <c r="E92" s="26">
        <f t="shared" si="27"/>
        <v>45573</v>
      </c>
      <c r="F92" s="26">
        <f t="shared" si="27"/>
        <v>45574</v>
      </c>
      <c r="G92" s="26">
        <f t="shared" si="27"/>
        <v>45575</v>
      </c>
      <c r="H92" s="26">
        <f t="shared" si="27"/>
        <v>45576</v>
      </c>
      <c r="I92" s="26">
        <f t="shared" si="27"/>
        <v>45577</v>
      </c>
      <c r="J92" s="55"/>
      <c r="K92" s="63">
        <f>COUNTIF(C93:I93,"&lt;&gt;対象外")</f>
        <v>7</v>
      </c>
      <c r="L92" s="83">
        <f>COUNTIF(C93:I93,"*休工*")</f>
        <v>0</v>
      </c>
    </row>
    <row r="93" spans="2:12" s="2" customFormat="1" ht="26.25" customHeight="1">
      <c r="B93" s="11" t="s">
        <v>32</v>
      </c>
      <c r="C93" s="24"/>
      <c r="D93" s="24"/>
      <c r="E93" s="24"/>
      <c r="F93" s="24"/>
      <c r="G93" s="24"/>
      <c r="H93" s="24"/>
      <c r="I93" s="24"/>
      <c r="J93" s="56"/>
      <c r="K93" s="12"/>
      <c r="L93" s="84"/>
    </row>
    <row r="94" spans="2:12" s="2" customFormat="1" ht="26.25" customHeight="1">
      <c r="B94" s="13" t="s">
        <v>14</v>
      </c>
      <c r="C94" s="27"/>
      <c r="D94" s="27"/>
      <c r="E94" s="27"/>
      <c r="F94" s="27"/>
      <c r="G94" s="27"/>
      <c r="H94" s="27"/>
      <c r="I94" s="27"/>
      <c r="J94" s="57"/>
      <c r="K94" s="13"/>
      <c r="L94" s="85"/>
    </row>
    <row r="95" spans="2:12" s="2" customFormat="1" ht="18.75" customHeight="1">
      <c r="B95" s="7" t="s">
        <v>34</v>
      </c>
      <c r="C95" s="26">
        <f>I92+1</f>
        <v>45578</v>
      </c>
      <c r="D95" s="26">
        <f t="shared" ref="D95:I95" si="28">C95+1</f>
        <v>45579</v>
      </c>
      <c r="E95" s="26">
        <f t="shared" si="28"/>
        <v>45580</v>
      </c>
      <c r="F95" s="26">
        <f t="shared" si="28"/>
        <v>45581</v>
      </c>
      <c r="G95" s="26">
        <f t="shared" si="28"/>
        <v>45582</v>
      </c>
      <c r="H95" s="26">
        <f t="shared" si="28"/>
        <v>45583</v>
      </c>
      <c r="I95" s="26">
        <f t="shared" si="28"/>
        <v>45584</v>
      </c>
      <c r="J95" s="52"/>
      <c r="K95" s="63">
        <f>COUNTIF(C96:I96,"&lt;&gt;対象外")</f>
        <v>7</v>
      </c>
      <c r="L95" s="83">
        <f>COUNTIF(C96:I96,"*休工*")</f>
        <v>0</v>
      </c>
    </row>
    <row r="96" spans="2:12" s="2" customFormat="1" ht="26.25" customHeight="1">
      <c r="B96" s="11" t="s">
        <v>32</v>
      </c>
      <c r="C96" s="24"/>
      <c r="D96" s="24"/>
      <c r="E96" s="24"/>
      <c r="F96" s="24"/>
      <c r="G96" s="24"/>
      <c r="H96" s="24"/>
      <c r="I96" s="24"/>
      <c r="J96" s="53"/>
      <c r="K96" s="12"/>
      <c r="L96" s="84"/>
    </row>
    <row r="97" spans="2:12" s="2" customFormat="1" ht="26.25" customHeight="1">
      <c r="B97" s="13" t="s">
        <v>14</v>
      </c>
      <c r="C97" s="27"/>
      <c r="D97" s="27"/>
      <c r="E97" s="27"/>
      <c r="F97" s="27"/>
      <c r="G97" s="27"/>
      <c r="H97" s="27"/>
      <c r="I97" s="27"/>
      <c r="J97" s="54"/>
      <c r="K97" s="13"/>
      <c r="L97" s="85"/>
    </row>
    <row r="98" spans="2:12" s="2" customFormat="1" ht="18.75" customHeight="1">
      <c r="B98" s="10" t="s">
        <v>10</v>
      </c>
      <c r="C98" s="23">
        <f>I95+1</f>
        <v>45585</v>
      </c>
      <c r="D98" s="23">
        <f t="shared" ref="D98:I98" si="29">C98+1</f>
        <v>45586</v>
      </c>
      <c r="E98" s="23">
        <f t="shared" si="29"/>
        <v>45587</v>
      </c>
      <c r="F98" s="23">
        <f t="shared" si="29"/>
        <v>45588</v>
      </c>
      <c r="G98" s="23">
        <f t="shared" si="29"/>
        <v>45589</v>
      </c>
      <c r="H98" s="23">
        <f t="shared" si="29"/>
        <v>45590</v>
      </c>
      <c r="I98" s="23">
        <f t="shared" si="29"/>
        <v>45591</v>
      </c>
      <c r="J98" s="55"/>
      <c r="K98" s="63">
        <f>COUNTIF(C99:I99,"&lt;&gt;対象外")</f>
        <v>7</v>
      </c>
      <c r="L98" s="83">
        <f>COUNTIF(C99:I99,"*休工*")</f>
        <v>0</v>
      </c>
    </row>
    <row r="99" spans="2:12" s="2" customFormat="1" ht="26.25" customHeight="1">
      <c r="B99" s="11" t="s">
        <v>32</v>
      </c>
      <c r="C99" s="24"/>
      <c r="D99" s="24"/>
      <c r="E99" s="24"/>
      <c r="F99" s="24"/>
      <c r="G99" s="24"/>
      <c r="H99" s="24"/>
      <c r="I99" s="24"/>
      <c r="J99" s="56"/>
      <c r="K99" s="12"/>
      <c r="L99" s="84"/>
    </row>
    <row r="100" spans="2:12" s="2" customFormat="1" ht="26.25" customHeight="1">
      <c r="B100" s="13" t="s">
        <v>14</v>
      </c>
      <c r="C100" s="27"/>
      <c r="D100" s="27"/>
      <c r="E100" s="27"/>
      <c r="F100" s="27"/>
      <c r="G100" s="27"/>
      <c r="H100" s="27"/>
      <c r="I100" s="27"/>
      <c r="J100" s="57"/>
      <c r="K100" s="13"/>
      <c r="L100" s="85"/>
    </row>
    <row r="101" spans="2:12" s="2" customFormat="1" ht="18.75" customHeight="1">
      <c r="B101" s="7" t="s">
        <v>10</v>
      </c>
      <c r="C101" s="26">
        <f>I98+1</f>
        <v>45592</v>
      </c>
      <c r="D101" s="26">
        <f t="shared" ref="D101:I101" si="30">C101+1</f>
        <v>45593</v>
      </c>
      <c r="E101" s="26">
        <f t="shared" si="30"/>
        <v>45594</v>
      </c>
      <c r="F101" s="26">
        <f t="shared" si="30"/>
        <v>45595</v>
      </c>
      <c r="G101" s="26">
        <f t="shared" si="30"/>
        <v>45596</v>
      </c>
      <c r="H101" s="26">
        <f t="shared" si="30"/>
        <v>45597</v>
      </c>
      <c r="I101" s="26">
        <f t="shared" si="30"/>
        <v>45598</v>
      </c>
      <c r="J101" s="55"/>
      <c r="K101" s="63">
        <f>COUNTIF(C102:I102,"&lt;&gt;対象外")</f>
        <v>7</v>
      </c>
      <c r="L101" s="83">
        <f>COUNTIF(C102:I102,"*休工*")</f>
        <v>0</v>
      </c>
    </row>
    <row r="102" spans="2:12" s="2" customFormat="1" ht="26.25" customHeight="1">
      <c r="B102" s="11" t="s">
        <v>32</v>
      </c>
      <c r="C102" s="24"/>
      <c r="D102" s="24"/>
      <c r="E102" s="24"/>
      <c r="F102" s="24"/>
      <c r="G102" s="24"/>
      <c r="H102" s="24"/>
      <c r="I102" s="24"/>
      <c r="J102" s="56"/>
      <c r="K102" s="12"/>
      <c r="L102" s="84"/>
    </row>
    <row r="103" spans="2:12" s="2" customFormat="1" ht="26.25" customHeight="1">
      <c r="B103" s="13" t="s">
        <v>14</v>
      </c>
      <c r="C103" s="27"/>
      <c r="D103" s="27"/>
      <c r="E103" s="27"/>
      <c r="F103" s="27"/>
      <c r="G103" s="27"/>
      <c r="H103" s="27"/>
      <c r="I103" s="27"/>
      <c r="J103" s="57"/>
      <c r="K103" s="13"/>
      <c r="L103" s="85"/>
    </row>
    <row r="104" spans="2:12" s="2" customFormat="1" ht="18.75" customHeight="1">
      <c r="B104" s="10" t="s">
        <v>10</v>
      </c>
      <c r="C104" s="26">
        <f>I101+1</f>
        <v>45599</v>
      </c>
      <c r="D104" s="26">
        <f t="shared" ref="D104:I104" si="31">C104+1</f>
        <v>45600</v>
      </c>
      <c r="E104" s="26">
        <f t="shared" si="31"/>
        <v>45601</v>
      </c>
      <c r="F104" s="26">
        <f t="shared" si="31"/>
        <v>45602</v>
      </c>
      <c r="G104" s="26">
        <f t="shared" si="31"/>
        <v>45603</v>
      </c>
      <c r="H104" s="26">
        <f t="shared" si="31"/>
        <v>45604</v>
      </c>
      <c r="I104" s="26">
        <f t="shared" si="31"/>
        <v>45605</v>
      </c>
      <c r="J104" s="55"/>
      <c r="K104" s="63">
        <f>COUNTIF(C105:I105,"&lt;&gt;対象外")</f>
        <v>7</v>
      </c>
      <c r="L104" s="83">
        <f>COUNTIF(C105:I105,"*休工*")</f>
        <v>0</v>
      </c>
    </row>
    <row r="105" spans="2:12" s="2" customFormat="1" ht="26.25" customHeight="1">
      <c r="B105" s="11" t="s">
        <v>32</v>
      </c>
      <c r="C105" s="24"/>
      <c r="D105" s="24"/>
      <c r="E105" s="24"/>
      <c r="F105" s="24"/>
      <c r="G105" s="24"/>
      <c r="H105" s="24"/>
      <c r="I105" s="24"/>
      <c r="J105" s="56"/>
      <c r="K105" s="12"/>
      <c r="L105" s="84"/>
    </row>
    <row r="106" spans="2:12" s="2" customFormat="1" ht="26.25" customHeight="1">
      <c r="B106" s="13" t="s">
        <v>14</v>
      </c>
      <c r="C106" s="27"/>
      <c r="D106" s="27"/>
      <c r="E106" s="27"/>
      <c r="F106" s="27"/>
      <c r="G106" s="27"/>
      <c r="H106" s="27"/>
      <c r="I106" s="27"/>
      <c r="J106" s="57"/>
      <c r="K106" s="13"/>
      <c r="L106" s="85"/>
    </row>
    <row r="107" spans="2:12" s="2" customFormat="1" ht="18.75" customHeight="1">
      <c r="B107" s="7" t="s">
        <v>10</v>
      </c>
      <c r="C107" s="26">
        <f>I104+1</f>
        <v>45606</v>
      </c>
      <c r="D107" s="26">
        <f t="shared" ref="D107:I107" si="32">C107+1</f>
        <v>45607</v>
      </c>
      <c r="E107" s="26">
        <f t="shared" si="32"/>
        <v>45608</v>
      </c>
      <c r="F107" s="26">
        <f t="shared" si="32"/>
        <v>45609</v>
      </c>
      <c r="G107" s="26">
        <f t="shared" si="32"/>
        <v>45610</v>
      </c>
      <c r="H107" s="26">
        <f t="shared" si="32"/>
        <v>45611</v>
      </c>
      <c r="I107" s="26">
        <f t="shared" si="32"/>
        <v>45612</v>
      </c>
      <c r="J107" s="55"/>
      <c r="K107" s="63">
        <f>COUNTIF(C108:I108,"&lt;&gt;対象外")</f>
        <v>7</v>
      </c>
      <c r="L107" s="83">
        <f>COUNTIF(C108:I108,"*休工*")</f>
        <v>0</v>
      </c>
    </row>
    <row r="108" spans="2:12" s="2" customFormat="1" ht="26.25" customHeight="1">
      <c r="B108" s="11" t="s">
        <v>32</v>
      </c>
      <c r="C108" s="24"/>
      <c r="D108" s="24"/>
      <c r="E108" s="24"/>
      <c r="F108" s="24"/>
      <c r="G108" s="24"/>
      <c r="H108" s="24"/>
      <c r="I108" s="24"/>
      <c r="J108" s="56"/>
      <c r="K108" s="12"/>
      <c r="L108" s="84"/>
    </row>
    <row r="109" spans="2:12" s="2" customFormat="1" ht="26.25" customHeight="1">
      <c r="B109" s="13" t="s">
        <v>14</v>
      </c>
      <c r="C109" s="27"/>
      <c r="D109" s="27"/>
      <c r="E109" s="27"/>
      <c r="F109" s="27"/>
      <c r="G109" s="27"/>
      <c r="H109" s="27"/>
      <c r="I109" s="27"/>
      <c r="J109" s="57"/>
      <c r="K109" s="13"/>
      <c r="L109" s="85"/>
    </row>
    <row r="110" spans="2:12" s="2" customFormat="1" ht="18.75" customHeight="1">
      <c r="B110" s="7" t="s">
        <v>34</v>
      </c>
      <c r="C110" s="26">
        <f>I107+1</f>
        <v>45613</v>
      </c>
      <c r="D110" s="26">
        <f t="shared" ref="D110:I110" si="33">C110+1</f>
        <v>45614</v>
      </c>
      <c r="E110" s="26">
        <f t="shared" si="33"/>
        <v>45615</v>
      </c>
      <c r="F110" s="26">
        <f t="shared" si="33"/>
        <v>45616</v>
      </c>
      <c r="G110" s="26">
        <f t="shared" si="33"/>
        <v>45617</v>
      </c>
      <c r="H110" s="26">
        <f t="shared" si="33"/>
        <v>45618</v>
      </c>
      <c r="I110" s="26">
        <f t="shared" si="33"/>
        <v>45619</v>
      </c>
      <c r="J110" s="55"/>
      <c r="K110" s="63">
        <f>COUNTIF(C111:I111,"&lt;&gt;対象外")</f>
        <v>7</v>
      </c>
      <c r="L110" s="83">
        <f>COUNTIF(C111:I111,"*休工*")</f>
        <v>0</v>
      </c>
    </row>
    <row r="111" spans="2:12" s="2" customFormat="1" ht="26.25" customHeight="1">
      <c r="B111" s="11" t="s">
        <v>32</v>
      </c>
      <c r="C111" s="24"/>
      <c r="D111" s="24"/>
      <c r="E111" s="24"/>
      <c r="F111" s="24"/>
      <c r="G111" s="24"/>
      <c r="H111" s="24"/>
      <c r="I111" s="24"/>
      <c r="J111" s="56"/>
      <c r="K111" s="12"/>
      <c r="L111" s="84"/>
    </row>
    <row r="112" spans="2:12" s="2" customFormat="1" ht="26.25" customHeight="1">
      <c r="B112" s="13" t="s">
        <v>14</v>
      </c>
      <c r="C112" s="27"/>
      <c r="D112" s="27"/>
      <c r="E112" s="27"/>
      <c r="F112" s="27"/>
      <c r="G112" s="27"/>
      <c r="H112" s="27"/>
      <c r="I112" s="27"/>
      <c r="J112" s="57"/>
      <c r="K112" s="13"/>
      <c r="L112" s="85"/>
    </row>
    <row r="113" spans="2:12" s="2" customFormat="1" ht="18.75" customHeight="1">
      <c r="B113" s="10" t="s">
        <v>10</v>
      </c>
      <c r="C113" s="26">
        <f>I110+1</f>
        <v>45620</v>
      </c>
      <c r="D113" s="26">
        <f t="shared" ref="D113:I113" si="34">C113+1</f>
        <v>45621</v>
      </c>
      <c r="E113" s="26">
        <f t="shared" si="34"/>
        <v>45622</v>
      </c>
      <c r="F113" s="26">
        <f t="shared" si="34"/>
        <v>45623</v>
      </c>
      <c r="G113" s="26">
        <f t="shared" si="34"/>
        <v>45624</v>
      </c>
      <c r="H113" s="26">
        <f t="shared" si="34"/>
        <v>45625</v>
      </c>
      <c r="I113" s="26">
        <f t="shared" si="34"/>
        <v>45626</v>
      </c>
      <c r="J113" s="55"/>
      <c r="K113" s="63">
        <f>COUNTIF(C114:I114,"&lt;&gt;対象外")</f>
        <v>7</v>
      </c>
      <c r="L113" s="83">
        <f>COUNTIF(C114:I114,"*休工*")</f>
        <v>0</v>
      </c>
    </row>
    <row r="114" spans="2:12" s="2" customFormat="1" ht="26.25" customHeight="1">
      <c r="B114" s="11" t="s">
        <v>32</v>
      </c>
      <c r="C114" s="24"/>
      <c r="D114" s="24"/>
      <c r="E114" s="24"/>
      <c r="F114" s="24"/>
      <c r="G114" s="24"/>
      <c r="H114" s="24"/>
      <c r="I114" s="24"/>
      <c r="J114" s="56"/>
      <c r="K114" s="12"/>
      <c r="L114" s="84"/>
    </row>
    <row r="115" spans="2:12" s="2" customFormat="1" ht="26.25" customHeight="1">
      <c r="B115" s="13" t="s">
        <v>14</v>
      </c>
      <c r="C115" s="27"/>
      <c r="D115" s="27"/>
      <c r="E115" s="27"/>
      <c r="F115" s="27"/>
      <c r="G115" s="27"/>
      <c r="H115" s="27"/>
      <c r="I115" s="27"/>
      <c r="J115" s="57"/>
      <c r="K115" s="13"/>
      <c r="L115" s="85"/>
    </row>
    <row r="116" spans="2:12" s="2" customFormat="1" ht="18.75" customHeight="1">
      <c r="B116" s="7" t="s">
        <v>10</v>
      </c>
      <c r="C116" s="26">
        <f>I113+1</f>
        <v>45627</v>
      </c>
      <c r="D116" s="26">
        <f t="shared" ref="D116:I116" si="35">C116+1</f>
        <v>45628</v>
      </c>
      <c r="E116" s="26">
        <f t="shared" si="35"/>
        <v>45629</v>
      </c>
      <c r="F116" s="26">
        <f t="shared" si="35"/>
        <v>45630</v>
      </c>
      <c r="G116" s="26">
        <f t="shared" si="35"/>
        <v>45631</v>
      </c>
      <c r="H116" s="26">
        <f t="shared" si="35"/>
        <v>45632</v>
      </c>
      <c r="I116" s="26">
        <f t="shared" si="35"/>
        <v>45633</v>
      </c>
      <c r="J116" s="55"/>
      <c r="K116" s="63">
        <f>COUNTIF(C117:I117,"&lt;&gt;対象外")</f>
        <v>7</v>
      </c>
      <c r="L116" s="83">
        <f>COUNTIF(C117:I117,"*休工*")</f>
        <v>0</v>
      </c>
    </row>
    <row r="117" spans="2:12" s="2" customFormat="1" ht="26.25" customHeight="1">
      <c r="B117" s="11" t="s">
        <v>32</v>
      </c>
      <c r="C117" s="24"/>
      <c r="D117" s="24"/>
      <c r="E117" s="24"/>
      <c r="F117" s="24"/>
      <c r="G117" s="24"/>
      <c r="H117" s="24"/>
      <c r="I117" s="24"/>
      <c r="J117" s="56"/>
      <c r="K117" s="12"/>
      <c r="L117" s="84"/>
    </row>
    <row r="118" spans="2:12" s="2" customFormat="1" ht="26.25" customHeight="1">
      <c r="B118" s="13" t="s">
        <v>14</v>
      </c>
      <c r="C118" s="27"/>
      <c r="D118" s="27"/>
      <c r="E118" s="27"/>
      <c r="F118" s="27"/>
      <c r="G118" s="27"/>
      <c r="H118" s="27"/>
      <c r="I118" s="27"/>
      <c r="J118" s="57"/>
      <c r="K118" s="13"/>
      <c r="L118" s="85"/>
    </row>
    <row r="119" spans="2:12" s="2" customFormat="1" ht="18.75" customHeight="1">
      <c r="B119" s="10" t="s">
        <v>10</v>
      </c>
      <c r="C119" s="26">
        <f>I116+1</f>
        <v>45634</v>
      </c>
      <c r="D119" s="26">
        <f t="shared" ref="D119:I119" si="36">C119+1</f>
        <v>45635</v>
      </c>
      <c r="E119" s="26">
        <f t="shared" si="36"/>
        <v>45636</v>
      </c>
      <c r="F119" s="26">
        <f t="shared" si="36"/>
        <v>45637</v>
      </c>
      <c r="G119" s="26">
        <f t="shared" si="36"/>
        <v>45638</v>
      </c>
      <c r="H119" s="26">
        <f t="shared" si="36"/>
        <v>45639</v>
      </c>
      <c r="I119" s="26">
        <f t="shared" si="36"/>
        <v>45640</v>
      </c>
      <c r="J119" s="55"/>
      <c r="K119" s="63">
        <f>COUNTIF(C120:I120,"&lt;&gt;対象外")</f>
        <v>7</v>
      </c>
      <c r="L119" s="83">
        <f>COUNTIF(C120:I120,"*休工*")</f>
        <v>0</v>
      </c>
    </row>
    <row r="120" spans="2:12" s="2" customFormat="1" ht="26.25" customHeight="1">
      <c r="B120" s="11" t="s">
        <v>32</v>
      </c>
      <c r="C120" s="24"/>
      <c r="D120" s="24"/>
      <c r="E120" s="24"/>
      <c r="F120" s="24"/>
      <c r="G120" s="24"/>
      <c r="H120" s="24"/>
      <c r="I120" s="24"/>
      <c r="J120" s="56"/>
      <c r="K120" s="12"/>
      <c r="L120" s="84"/>
    </row>
    <row r="121" spans="2:12" s="2" customFormat="1" ht="26.25" customHeight="1">
      <c r="B121" s="13" t="s">
        <v>14</v>
      </c>
      <c r="C121" s="27"/>
      <c r="D121" s="27"/>
      <c r="E121" s="27"/>
      <c r="F121" s="27"/>
      <c r="G121" s="27"/>
      <c r="H121" s="27"/>
      <c r="I121" s="27"/>
      <c r="J121" s="57"/>
      <c r="K121" s="13"/>
      <c r="L121" s="85"/>
    </row>
    <row r="122" spans="2:12" s="2" customFormat="1" ht="18.75" customHeight="1">
      <c r="B122" s="7" t="s">
        <v>34</v>
      </c>
      <c r="C122" s="26">
        <f>I119+1</f>
        <v>45641</v>
      </c>
      <c r="D122" s="26">
        <f t="shared" ref="D122:I122" si="37">C122+1</f>
        <v>45642</v>
      </c>
      <c r="E122" s="26">
        <f t="shared" si="37"/>
        <v>45643</v>
      </c>
      <c r="F122" s="26">
        <f t="shared" si="37"/>
        <v>45644</v>
      </c>
      <c r="G122" s="26">
        <f t="shared" si="37"/>
        <v>45645</v>
      </c>
      <c r="H122" s="26">
        <f t="shared" si="37"/>
        <v>45646</v>
      </c>
      <c r="I122" s="26">
        <f t="shared" si="37"/>
        <v>45647</v>
      </c>
      <c r="J122" s="52"/>
      <c r="K122" s="63">
        <f>COUNTIF(C123:I123,"&lt;&gt;対象外")</f>
        <v>7</v>
      </c>
      <c r="L122" s="83">
        <f>COUNTIF(C123:I123,"*休工*")</f>
        <v>0</v>
      </c>
    </row>
    <row r="123" spans="2:12" s="2" customFormat="1" ht="26.25" customHeight="1">
      <c r="B123" s="11" t="s">
        <v>32</v>
      </c>
      <c r="C123" s="24"/>
      <c r="D123" s="24"/>
      <c r="E123" s="24"/>
      <c r="F123" s="24"/>
      <c r="G123" s="24"/>
      <c r="H123" s="24"/>
      <c r="I123" s="24"/>
      <c r="J123" s="53"/>
      <c r="K123" s="12"/>
      <c r="L123" s="84"/>
    </row>
    <row r="124" spans="2:12" s="2" customFormat="1" ht="26.25" customHeight="1">
      <c r="B124" s="13" t="s">
        <v>14</v>
      </c>
      <c r="C124" s="27"/>
      <c r="D124" s="27"/>
      <c r="E124" s="27"/>
      <c r="F124" s="27"/>
      <c r="G124" s="27"/>
      <c r="H124" s="27"/>
      <c r="I124" s="27"/>
      <c r="J124" s="54"/>
      <c r="K124" s="13"/>
      <c r="L124" s="85"/>
    </row>
    <row r="125" spans="2:12" s="2" customFormat="1" ht="18.75" customHeight="1">
      <c r="B125" s="10" t="s">
        <v>10</v>
      </c>
      <c r="C125" s="23">
        <f>I122+1</f>
        <v>45648</v>
      </c>
      <c r="D125" s="23">
        <f t="shared" ref="D125:I125" si="38">C125+1</f>
        <v>45649</v>
      </c>
      <c r="E125" s="23">
        <f t="shared" si="38"/>
        <v>45650</v>
      </c>
      <c r="F125" s="23">
        <f t="shared" si="38"/>
        <v>45651</v>
      </c>
      <c r="G125" s="23">
        <f t="shared" si="38"/>
        <v>45652</v>
      </c>
      <c r="H125" s="23">
        <f t="shared" si="38"/>
        <v>45653</v>
      </c>
      <c r="I125" s="23">
        <f t="shared" si="38"/>
        <v>45654</v>
      </c>
      <c r="J125" s="55"/>
      <c r="K125" s="63">
        <f>COUNTIF(C126:I126,"&lt;&gt;対象外")</f>
        <v>7</v>
      </c>
      <c r="L125" s="83">
        <f>COUNTIF(C126:I126,"*休工*")</f>
        <v>0</v>
      </c>
    </row>
    <row r="126" spans="2:12" s="2" customFormat="1" ht="26.25" customHeight="1">
      <c r="B126" s="11" t="s">
        <v>32</v>
      </c>
      <c r="C126" s="24"/>
      <c r="D126" s="24"/>
      <c r="E126" s="24"/>
      <c r="F126" s="24"/>
      <c r="G126" s="24"/>
      <c r="H126" s="24"/>
      <c r="I126" s="24"/>
      <c r="J126" s="56"/>
      <c r="K126" s="12"/>
      <c r="L126" s="84"/>
    </row>
    <row r="127" spans="2:12" s="2" customFormat="1" ht="26.25" customHeight="1">
      <c r="B127" s="13" t="s">
        <v>14</v>
      </c>
      <c r="C127" s="27"/>
      <c r="D127" s="27"/>
      <c r="E127" s="27"/>
      <c r="F127" s="27"/>
      <c r="G127" s="27"/>
      <c r="H127" s="27"/>
      <c r="I127" s="27"/>
      <c r="J127" s="57"/>
      <c r="K127" s="13"/>
      <c r="L127" s="85"/>
    </row>
    <row r="128" spans="2:12" s="2" customFormat="1" ht="18.75" customHeight="1">
      <c r="B128" s="7" t="s">
        <v>10</v>
      </c>
      <c r="C128" s="26">
        <f>I125+1</f>
        <v>45655</v>
      </c>
      <c r="D128" s="26">
        <f t="shared" ref="D128:I128" si="39">C128+1</f>
        <v>45656</v>
      </c>
      <c r="E128" s="26">
        <f t="shared" si="39"/>
        <v>45657</v>
      </c>
      <c r="F128" s="26">
        <f t="shared" si="39"/>
        <v>45658</v>
      </c>
      <c r="G128" s="26">
        <f t="shared" si="39"/>
        <v>45659</v>
      </c>
      <c r="H128" s="26">
        <f t="shared" si="39"/>
        <v>45660</v>
      </c>
      <c r="I128" s="26">
        <f t="shared" si="39"/>
        <v>45661</v>
      </c>
      <c r="J128" s="55"/>
      <c r="K128" s="63">
        <f>COUNTIF(C129:I129,"&lt;&gt;対象外")</f>
        <v>7</v>
      </c>
      <c r="L128" s="83">
        <f>COUNTIF(C129:I129,"*休工*")</f>
        <v>0</v>
      </c>
    </row>
    <row r="129" spans="2:12" s="2" customFormat="1" ht="26.25" customHeight="1">
      <c r="B129" s="11" t="s">
        <v>32</v>
      </c>
      <c r="C129" s="24"/>
      <c r="D129" s="24"/>
      <c r="E129" s="24"/>
      <c r="F129" s="24"/>
      <c r="G129" s="24"/>
      <c r="H129" s="24"/>
      <c r="I129" s="24"/>
      <c r="J129" s="56"/>
      <c r="K129" s="12"/>
      <c r="L129" s="84"/>
    </row>
    <row r="130" spans="2:12" s="2" customFormat="1" ht="26.25" customHeight="1">
      <c r="B130" s="13" t="s">
        <v>14</v>
      </c>
      <c r="C130" s="27"/>
      <c r="D130" s="27"/>
      <c r="E130" s="27"/>
      <c r="F130" s="27"/>
      <c r="G130" s="27"/>
      <c r="H130" s="27"/>
      <c r="I130" s="27"/>
      <c r="J130" s="57"/>
      <c r="K130" s="13"/>
      <c r="L130" s="85"/>
    </row>
    <row r="131" spans="2:12" s="2" customFormat="1" ht="18.75" customHeight="1">
      <c r="B131" s="10" t="s">
        <v>10</v>
      </c>
      <c r="C131" s="26">
        <f>I128+1</f>
        <v>45662</v>
      </c>
      <c r="D131" s="26">
        <f t="shared" ref="D131:I131" si="40">C131+1</f>
        <v>45663</v>
      </c>
      <c r="E131" s="26">
        <f t="shared" si="40"/>
        <v>45664</v>
      </c>
      <c r="F131" s="26">
        <f t="shared" si="40"/>
        <v>45665</v>
      </c>
      <c r="G131" s="26">
        <f t="shared" si="40"/>
        <v>45666</v>
      </c>
      <c r="H131" s="26">
        <f t="shared" si="40"/>
        <v>45667</v>
      </c>
      <c r="I131" s="26">
        <f t="shared" si="40"/>
        <v>45668</v>
      </c>
      <c r="J131" s="55"/>
      <c r="K131" s="63">
        <f>COUNTIF(C132:I132,"&lt;&gt;対象外")</f>
        <v>7</v>
      </c>
      <c r="L131" s="83">
        <f>COUNTIF(C132:I132,"*休工*")</f>
        <v>0</v>
      </c>
    </row>
    <row r="132" spans="2:12" s="2" customFormat="1" ht="26.25" customHeight="1">
      <c r="B132" s="11" t="s">
        <v>32</v>
      </c>
      <c r="C132" s="24"/>
      <c r="D132" s="24"/>
      <c r="E132" s="24"/>
      <c r="F132" s="24"/>
      <c r="G132" s="24"/>
      <c r="H132" s="24"/>
      <c r="I132" s="24"/>
      <c r="J132" s="56"/>
      <c r="K132" s="12"/>
      <c r="L132" s="84"/>
    </row>
    <row r="133" spans="2:12" s="2" customFormat="1" ht="26.25" customHeight="1">
      <c r="B133" s="13" t="s">
        <v>14</v>
      </c>
      <c r="C133" s="27"/>
      <c r="D133" s="27"/>
      <c r="E133" s="27"/>
      <c r="F133" s="27"/>
      <c r="G133" s="27"/>
      <c r="H133" s="27"/>
      <c r="I133" s="27"/>
      <c r="J133" s="57"/>
      <c r="K133" s="13"/>
      <c r="L133" s="85"/>
    </row>
    <row r="134" spans="2:12" s="2" customFormat="1" ht="18.75" customHeight="1">
      <c r="B134" s="7" t="s">
        <v>10</v>
      </c>
      <c r="C134" s="26">
        <f>I131+1</f>
        <v>45669</v>
      </c>
      <c r="D134" s="26">
        <f t="shared" ref="D134:I134" si="41">C134+1</f>
        <v>45670</v>
      </c>
      <c r="E134" s="26">
        <f t="shared" si="41"/>
        <v>45671</v>
      </c>
      <c r="F134" s="26">
        <f t="shared" si="41"/>
        <v>45672</v>
      </c>
      <c r="G134" s="26">
        <f t="shared" si="41"/>
        <v>45673</v>
      </c>
      <c r="H134" s="26">
        <f t="shared" si="41"/>
        <v>45674</v>
      </c>
      <c r="I134" s="26">
        <f t="shared" si="41"/>
        <v>45675</v>
      </c>
      <c r="J134" s="55"/>
      <c r="K134" s="63">
        <f>COUNTIF(C135:I135,"&lt;&gt;対象外")</f>
        <v>7</v>
      </c>
      <c r="L134" s="83">
        <f>COUNTIF(C135:I135,"*休工*")</f>
        <v>0</v>
      </c>
    </row>
    <row r="135" spans="2:12" s="2" customFormat="1" ht="26.25" customHeight="1">
      <c r="B135" s="11" t="s">
        <v>32</v>
      </c>
      <c r="C135" s="24"/>
      <c r="D135" s="24"/>
      <c r="E135" s="24"/>
      <c r="F135" s="24"/>
      <c r="G135" s="24"/>
      <c r="H135" s="24"/>
      <c r="I135" s="24"/>
      <c r="J135" s="56"/>
      <c r="K135" s="12"/>
      <c r="L135" s="84"/>
    </row>
    <row r="136" spans="2:12" s="2" customFormat="1" ht="26.25" customHeight="1">
      <c r="B136" s="13" t="s">
        <v>14</v>
      </c>
      <c r="C136" s="27"/>
      <c r="D136" s="27"/>
      <c r="E136" s="27"/>
      <c r="F136" s="27"/>
      <c r="G136" s="27"/>
      <c r="H136" s="27"/>
      <c r="I136" s="27"/>
      <c r="J136" s="57"/>
      <c r="K136" s="13"/>
      <c r="L136" s="85"/>
    </row>
    <row r="137" spans="2:12" s="2" customFormat="1" ht="18.75" customHeight="1">
      <c r="B137" s="7" t="s">
        <v>34</v>
      </c>
      <c r="C137" s="26">
        <f>I134+1</f>
        <v>45676</v>
      </c>
      <c r="D137" s="26">
        <f t="shared" ref="D137:I137" si="42">C137+1</f>
        <v>45677</v>
      </c>
      <c r="E137" s="26">
        <f t="shared" si="42"/>
        <v>45678</v>
      </c>
      <c r="F137" s="26">
        <f t="shared" si="42"/>
        <v>45679</v>
      </c>
      <c r="G137" s="26">
        <f t="shared" si="42"/>
        <v>45680</v>
      </c>
      <c r="H137" s="26">
        <f t="shared" si="42"/>
        <v>45681</v>
      </c>
      <c r="I137" s="26">
        <f t="shared" si="42"/>
        <v>45682</v>
      </c>
      <c r="J137" s="55"/>
      <c r="K137" s="63">
        <f>COUNTIF(C138:I138,"&lt;&gt;対象外")</f>
        <v>7</v>
      </c>
      <c r="L137" s="83">
        <f>COUNTIF(C138:I138,"*休工*")</f>
        <v>0</v>
      </c>
    </row>
    <row r="138" spans="2:12" s="2" customFormat="1" ht="26.25" customHeight="1">
      <c r="B138" s="11" t="s">
        <v>32</v>
      </c>
      <c r="C138" s="24"/>
      <c r="D138" s="24"/>
      <c r="E138" s="24"/>
      <c r="F138" s="24"/>
      <c r="G138" s="24"/>
      <c r="H138" s="24"/>
      <c r="I138" s="24"/>
      <c r="J138" s="56"/>
      <c r="K138" s="12"/>
      <c r="L138" s="84"/>
    </row>
    <row r="139" spans="2:12" s="2" customFormat="1" ht="26.25" customHeight="1">
      <c r="B139" s="13" t="s">
        <v>14</v>
      </c>
      <c r="C139" s="27"/>
      <c r="D139" s="27"/>
      <c r="E139" s="27"/>
      <c r="F139" s="27"/>
      <c r="G139" s="27"/>
      <c r="H139" s="27"/>
      <c r="I139" s="27"/>
      <c r="J139" s="57"/>
      <c r="K139" s="13"/>
      <c r="L139" s="85"/>
    </row>
    <row r="140" spans="2:12" s="2" customFormat="1" ht="18.75" customHeight="1">
      <c r="B140" s="10" t="s">
        <v>10</v>
      </c>
      <c r="C140" s="26">
        <f>I137+1</f>
        <v>45683</v>
      </c>
      <c r="D140" s="26">
        <f t="shared" ref="D140:I140" si="43">C140+1</f>
        <v>45684</v>
      </c>
      <c r="E140" s="26">
        <f t="shared" si="43"/>
        <v>45685</v>
      </c>
      <c r="F140" s="26">
        <f t="shared" si="43"/>
        <v>45686</v>
      </c>
      <c r="G140" s="26">
        <f t="shared" si="43"/>
        <v>45687</v>
      </c>
      <c r="H140" s="26">
        <f t="shared" si="43"/>
        <v>45688</v>
      </c>
      <c r="I140" s="26">
        <f t="shared" si="43"/>
        <v>45689</v>
      </c>
      <c r="J140" s="55"/>
      <c r="K140" s="63">
        <f>COUNTIF(C141:I141,"&lt;&gt;対象外")</f>
        <v>7</v>
      </c>
      <c r="L140" s="83">
        <f>COUNTIF(C141:I141,"*休工*")</f>
        <v>0</v>
      </c>
    </row>
    <row r="141" spans="2:12" s="2" customFormat="1" ht="26.25" customHeight="1">
      <c r="B141" s="11" t="s">
        <v>32</v>
      </c>
      <c r="C141" s="24"/>
      <c r="D141" s="24"/>
      <c r="E141" s="24"/>
      <c r="F141" s="24"/>
      <c r="G141" s="24"/>
      <c r="H141" s="24"/>
      <c r="I141" s="24"/>
      <c r="J141" s="56"/>
      <c r="K141" s="12"/>
      <c r="L141" s="84"/>
    </row>
    <row r="142" spans="2:12" s="2" customFormat="1" ht="26.25" customHeight="1">
      <c r="B142" s="13" t="s">
        <v>14</v>
      </c>
      <c r="C142" s="27"/>
      <c r="D142" s="27"/>
      <c r="E142" s="27"/>
      <c r="F142" s="27"/>
      <c r="G142" s="27"/>
      <c r="H142" s="27"/>
      <c r="I142" s="27"/>
      <c r="J142" s="57"/>
      <c r="K142" s="13"/>
      <c r="L142" s="85"/>
    </row>
    <row r="143" spans="2:12" s="2" customFormat="1" ht="18.75" customHeight="1">
      <c r="B143" s="7" t="s">
        <v>10</v>
      </c>
      <c r="C143" s="26">
        <f>I140+1</f>
        <v>45690</v>
      </c>
      <c r="D143" s="26">
        <f t="shared" ref="D143:I143" si="44">C143+1</f>
        <v>45691</v>
      </c>
      <c r="E143" s="26">
        <f t="shared" si="44"/>
        <v>45692</v>
      </c>
      <c r="F143" s="26">
        <f t="shared" si="44"/>
        <v>45693</v>
      </c>
      <c r="G143" s="26">
        <f t="shared" si="44"/>
        <v>45694</v>
      </c>
      <c r="H143" s="26">
        <f t="shared" si="44"/>
        <v>45695</v>
      </c>
      <c r="I143" s="26">
        <f t="shared" si="44"/>
        <v>45696</v>
      </c>
      <c r="J143" s="55"/>
      <c r="K143" s="63">
        <f>COUNTIF(C144:I144,"&lt;&gt;対象外")</f>
        <v>7</v>
      </c>
      <c r="L143" s="83">
        <f>COUNTIF(C144:I144,"*休工*")</f>
        <v>0</v>
      </c>
    </row>
    <row r="144" spans="2:12" s="2" customFormat="1" ht="26.25" customHeight="1">
      <c r="B144" s="11" t="s">
        <v>32</v>
      </c>
      <c r="C144" s="24"/>
      <c r="D144" s="24"/>
      <c r="E144" s="24"/>
      <c r="F144" s="24"/>
      <c r="G144" s="24"/>
      <c r="H144" s="24"/>
      <c r="I144" s="24"/>
      <c r="J144" s="56"/>
      <c r="K144" s="12"/>
      <c r="L144" s="84"/>
    </row>
    <row r="145" spans="2:12" s="2" customFormat="1" ht="26.25" customHeight="1">
      <c r="B145" s="13" t="s">
        <v>14</v>
      </c>
      <c r="C145" s="27"/>
      <c r="D145" s="27"/>
      <c r="E145" s="27"/>
      <c r="F145" s="27"/>
      <c r="G145" s="27"/>
      <c r="H145" s="27"/>
      <c r="I145" s="27"/>
      <c r="J145" s="57"/>
      <c r="K145" s="13"/>
      <c r="L145" s="85"/>
    </row>
    <row r="146" spans="2:12" s="2" customFormat="1" ht="18.75" customHeight="1">
      <c r="B146" s="10" t="s">
        <v>10</v>
      </c>
      <c r="C146" s="26">
        <f>I143+1</f>
        <v>45697</v>
      </c>
      <c r="D146" s="26">
        <f t="shared" ref="D146:I146" si="45">C146+1</f>
        <v>45698</v>
      </c>
      <c r="E146" s="26">
        <f t="shared" si="45"/>
        <v>45699</v>
      </c>
      <c r="F146" s="26">
        <f t="shared" si="45"/>
        <v>45700</v>
      </c>
      <c r="G146" s="26">
        <f t="shared" si="45"/>
        <v>45701</v>
      </c>
      <c r="H146" s="26">
        <f t="shared" si="45"/>
        <v>45702</v>
      </c>
      <c r="I146" s="26">
        <f t="shared" si="45"/>
        <v>45703</v>
      </c>
      <c r="J146" s="55"/>
      <c r="K146" s="63">
        <f>COUNTIF(C147:I147,"&lt;&gt;対象外")</f>
        <v>7</v>
      </c>
      <c r="L146" s="83">
        <f>COUNTIF(C147:I147,"*休工*")</f>
        <v>0</v>
      </c>
    </row>
    <row r="147" spans="2:12" s="2" customFormat="1" ht="26.25" customHeight="1">
      <c r="B147" s="11" t="s">
        <v>32</v>
      </c>
      <c r="C147" s="24"/>
      <c r="D147" s="24"/>
      <c r="E147" s="24"/>
      <c r="F147" s="24"/>
      <c r="G147" s="24"/>
      <c r="H147" s="24"/>
      <c r="I147" s="24"/>
      <c r="J147" s="56"/>
      <c r="K147" s="12"/>
      <c r="L147" s="84"/>
    </row>
    <row r="148" spans="2:12" s="2" customFormat="1" ht="26.25" customHeight="1">
      <c r="B148" s="13" t="s">
        <v>14</v>
      </c>
      <c r="C148" s="27"/>
      <c r="D148" s="27"/>
      <c r="E148" s="27"/>
      <c r="F148" s="27"/>
      <c r="G148" s="27"/>
      <c r="H148" s="27"/>
      <c r="I148" s="27"/>
      <c r="J148" s="57"/>
      <c r="K148" s="13"/>
      <c r="L148" s="85"/>
    </row>
    <row r="149" spans="2:12" s="2" customFormat="1" ht="18.75" customHeight="1">
      <c r="B149" s="7" t="s">
        <v>34</v>
      </c>
      <c r="C149" s="26">
        <f>I146+1</f>
        <v>45704</v>
      </c>
      <c r="D149" s="26">
        <f t="shared" ref="D149:I149" si="46">C149+1</f>
        <v>45705</v>
      </c>
      <c r="E149" s="26">
        <f t="shared" si="46"/>
        <v>45706</v>
      </c>
      <c r="F149" s="26">
        <f t="shared" si="46"/>
        <v>45707</v>
      </c>
      <c r="G149" s="26">
        <f t="shared" si="46"/>
        <v>45708</v>
      </c>
      <c r="H149" s="26">
        <f t="shared" si="46"/>
        <v>45709</v>
      </c>
      <c r="I149" s="26">
        <f t="shared" si="46"/>
        <v>45710</v>
      </c>
      <c r="J149" s="52"/>
      <c r="K149" s="63">
        <f>COUNTIF(C150:I150,"&lt;&gt;対象外")</f>
        <v>7</v>
      </c>
      <c r="L149" s="83">
        <f>COUNTIF(C150:I150,"*休工*")</f>
        <v>0</v>
      </c>
    </row>
    <row r="150" spans="2:12" s="2" customFormat="1" ht="26.25" customHeight="1">
      <c r="B150" s="11" t="s">
        <v>32</v>
      </c>
      <c r="C150" s="24"/>
      <c r="D150" s="24"/>
      <c r="E150" s="24"/>
      <c r="F150" s="24"/>
      <c r="G150" s="24"/>
      <c r="H150" s="24"/>
      <c r="I150" s="24"/>
      <c r="J150" s="53"/>
      <c r="K150" s="12"/>
      <c r="L150" s="84"/>
    </row>
    <row r="151" spans="2:12" s="2" customFormat="1" ht="26.25" customHeight="1">
      <c r="B151" s="13" t="s">
        <v>14</v>
      </c>
      <c r="C151" s="27"/>
      <c r="D151" s="27"/>
      <c r="E151" s="27"/>
      <c r="F151" s="27"/>
      <c r="G151" s="27"/>
      <c r="H151" s="27"/>
      <c r="I151" s="27"/>
      <c r="J151" s="54"/>
      <c r="K151" s="13"/>
      <c r="L151" s="85"/>
    </row>
    <row r="152" spans="2:12" s="2" customFormat="1" ht="18.75" customHeight="1">
      <c r="B152" s="10" t="s">
        <v>10</v>
      </c>
      <c r="C152" s="23">
        <f>I149+1</f>
        <v>45711</v>
      </c>
      <c r="D152" s="23">
        <f t="shared" ref="D152:I152" si="47">C152+1</f>
        <v>45712</v>
      </c>
      <c r="E152" s="23">
        <f t="shared" si="47"/>
        <v>45713</v>
      </c>
      <c r="F152" s="23">
        <f t="shared" si="47"/>
        <v>45714</v>
      </c>
      <c r="G152" s="23">
        <f t="shared" si="47"/>
        <v>45715</v>
      </c>
      <c r="H152" s="23">
        <f t="shared" si="47"/>
        <v>45716</v>
      </c>
      <c r="I152" s="23">
        <f t="shared" si="47"/>
        <v>45717</v>
      </c>
      <c r="J152" s="55"/>
      <c r="K152" s="63">
        <f>COUNTIF(C153:I153,"&lt;&gt;対象外")</f>
        <v>7</v>
      </c>
      <c r="L152" s="83">
        <f>COUNTIF(C153:I153,"*休工*")</f>
        <v>0</v>
      </c>
    </row>
    <row r="153" spans="2:12" s="2" customFormat="1" ht="26.25" customHeight="1">
      <c r="B153" s="11" t="s">
        <v>32</v>
      </c>
      <c r="C153" s="24"/>
      <c r="D153" s="24"/>
      <c r="E153" s="24"/>
      <c r="F153" s="24"/>
      <c r="G153" s="24"/>
      <c r="H153" s="24"/>
      <c r="I153" s="24"/>
      <c r="J153" s="56"/>
      <c r="K153" s="12"/>
      <c r="L153" s="84"/>
    </row>
    <row r="154" spans="2:12" s="2" customFormat="1" ht="26.25" customHeight="1">
      <c r="B154" s="13" t="s">
        <v>14</v>
      </c>
      <c r="C154" s="27"/>
      <c r="D154" s="27"/>
      <c r="E154" s="27"/>
      <c r="F154" s="27"/>
      <c r="G154" s="27"/>
      <c r="H154" s="27"/>
      <c r="I154" s="27"/>
      <c r="J154" s="57"/>
      <c r="K154" s="13"/>
      <c r="L154" s="85"/>
    </row>
    <row r="155" spans="2:12" s="2" customFormat="1" ht="18.75" customHeight="1">
      <c r="B155" s="7" t="s">
        <v>10</v>
      </c>
      <c r="C155" s="26">
        <f>I152+1</f>
        <v>45718</v>
      </c>
      <c r="D155" s="26">
        <f t="shared" ref="D155:I155" si="48">C155+1</f>
        <v>45719</v>
      </c>
      <c r="E155" s="26">
        <f t="shared" si="48"/>
        <v>45720</v>
      </c>
      <c r="F155" s="26">
        <f t="shared" si="48"/>
        <v>45721</v>
      </c>
      <c r="G155" s="26">
        <f t="shared" si="48"/>
        <v>45722</v>
      </c>
      <c r="H155" s="26">
        <f t="shared" si="48"/>
        <v>45723</v>
      </c>
      <c r="I155" s="26">
        <f t="shared" si="48"/>
        <v>45724</v>
      </c>
      <c r="J155" s="55"/>
      <c r="K155" s="63">
        <f>COUNTIF(C156:I156,"&lt;&gt;対象外")</f>
        <v>7</v>
      </c>
      <c r="L155" s="83">
        <f>COUNTIF(C156:I156,"*休工*")</f>
        <v>0</v>
      </c>
    </row>
    <row r="156" spans="2:12" s="2" customFormat="1" ht="26.25" customHeight="1">
      <c r="B156" s="11" t="s">
        <v>32</v>
      </c>
      <c r="C156" s="24"/>
      <c r="D156" s="24"/>
      <c r="E156" s="24"/>
      <c r="F156" s="24"/>
      <c r="G156" s="24"/>
      <c r="H156" s="24"/>
      <c r="I156" s="24"/>
      <c r="J156" s="56"/>
      <c r="K156" s="12"/>
      <c r="L156" s="84"/>
    </row>
    <row r="157" spans="2:12" s="2" customFormat="1" ht="26.25" customHeight="1">
      <c r="B157" s="13" t="s">
        <v>14</v>
      </c>
      <c r="C157" s="27"/>
      <c r="D157" s="27"/>
      <c r="E157" s="27"/>
      <c r="F157" s="27"/>
      <c r="G157" s="27"/>
      <c r="H157" s="27"/>
      <c r="I157" s="27"/>
      <c r="J157" s="57"/>
      <c r="K157" s="13"/>
      <c r="L157" s="85"/>
    </row>
    <row r="158" spans="2:12" s="2" customFormat="1" ht="18.75" customHeight="1">
      <c r="B158" s="10" t="s">
        <v>10</v>
      </c>
      <c r="C158" s="26">
        <f>I155+1</f>
        <v>45725</v>
      </c>
      <c r="D158" s="26">
        <f t="shared" ref="D158:I158" si="49">C158+1</f>
        <v>45726</v>
      </c>
      <c r="E158" s="26">
        <f t="shared" si="49"/>
        <v>45727</v>
      </c>
      <c r="F158" s="26">
        <f t="shared" si="49"/>
        <v>45728</v>
      </c>
      <c r="G158" s="26">
        <f t="shared" si="49"/>
        <v>45729</v>
      </c>
      <c r="H158" s="26">
        <f t="shared" si="49"/>
        <v>45730</v>
      </c>
      <c r="I158" s="26">
        <f t="shared" si="49"/>
        <v>45731</v>
      </c>
      <c r="J158" s="55"/>
      <c r="K158" s="63">
        <f>COUNTIF(C159:I159,"&lt;&gt;対象外")</f>
        <v>7</v>
      </c>
      <c r="L158" s="83">
        <f>COUNTIF(C159:I159,"*休工*")</f>
        <v>0</v>
      </c>
    </row>
    <row r="159" spans="2:12" s="2" customFormat="1" ht="26.25" customHeight="1">
      <c r="B159" s="11" t="s">
        <v>32</v>
      </c>
      <c r="C159" s="24"/>
      <c r="D159" s="24"/>
      <c r="E159" s="24"/>
      <c r="F159" s="24"/>
      <c r="G159" s="24"/>
      <c r="H159" s="24"/>
      <c r="I159" s="24"/>
      <c r="J159" s="56"/>
      <c r="K159" s="12"/>
      <c r="L159" s="84"/>
    </row>
    <row r="160" spans="2:12" s="2" customFormat="1" ht="26.25" customHeight="1">
      <c r="B160" s="13" t="s">
        <v>14</v>
      </c>
      <c r="C160" s="27"/>
      <c r="D160" s="27"/>
      <c r="E160" s="27"/>
      <c r="F160" s="27"/>
      <c r="G160" s="27"/>
      <c r="H160" s="27"/>
      <c r="I160" s="27"/>
      <c r="J160" s="57"/>
      <c r="K160" s="13"/>
      <c r="L160" s="85"/>
    </row>
    <row r="161" spans="2:12" s="2" customFormat="1" ht="18.75" customHeight="1">
      <c r="B161" s="7" t="s">
        <v>10</v>
      </c>
      <c r="C161" s="26">
        <f>I158+1</f>
        <v>45732</v>
      </c>
      <c r="D161" s="26">
        <f t="shared" ref="D161:I161" si="50">C161+1</f>
        <v>45733</v>
      </c>
      <c r="E161" s="26">
        <f t="shared" si="50"/>
        <v>45734</v>
      </c>
      <c r="F161" s="26">
        <f t="shared" si="50"/>
        <v>45735</v>
      </c>
      <c r="G161" s="26">
        <f t="shared" si="50"/>
        <v>45736</v>
      </c>
      <c r="H161" s="26">
        <f t="shared" si="50"/>
        <v>45737</v>
      </c>
      <c r="I161" s="26">
        <f t="shared" si="50"/>
        <v>45738</v>
      </c>
      <c r="J161" s="55"/>
      <c r="K161" s="63">
        <f>COUNTIF(C162:I162,"&lt;&gt;対象外")</f>
        <v>7</v>
      </c>
      <c r="L161" s="83">
        <f>COUNTIF(C162:I162,"*休工*")</f>
        <v>0</v>
      </c>
    </row>
    <row r="162" spans="2:12" s="2" customFormat="1" ht="26.25" customHeight="1">
      <c r="B162" s="11" t="s">
        <v>32</v>
      </c>
      <c r="C162" s="24"/>
      <c r="D162" s="24"/>
      <c r="E162" s="24"/>
      <c r="F162" s="24"/>
      <c r="G162" s="24"/>
      <c r="H162" s="24"/>
      <c r="I162" s="24"/>
      <c r="J162" s="56"/>
      <c r="K162" s="12"/>
      <c r="L162" s="84"/>
    </row>
    <row r="163" spans="2:12" s="2" customFormat="1" ht="26.25" customHeight="1">
      <c r="B163" s="13" t="s">
        <v>14</v>
      </c>
      <c r="C163" s="27"/>
      <c r="D163" s="27"/>
      <c r="E163" s="27"/>
      <c r="F163" s="27"/>
      <c r="G163" s="27"/>
      <c r="H163" s="27"/>
      <c r="I163" s="27"/>
      <c r="J163" s="57"/>
      <c r="K163" s="13"/>
      <c r="L163" s="85"/>
    </row>
    <row r="164" spans="2:12" s="2" customFormat="1" ht="18.75" customHeight="1">
      <c r="B164" s="7" t="s">
        <v>34</v>
      </c>
      <c r="C164" s="26">
        <f>I161+1</f>
        <v>45739</v>
      </c>
      <c r="D164" s="26">
        <f t="shared" ref="D164:I164" si="51">C164+1</f>
        <v>45740</v>
      </c>
      <c r="E164" s="26">
        <f t="shared" si="51"/>
        <v>45741</v>
      </c>
      <c r="F164" s="26">
        <f t="shared" si="51"/>
        <v>45742</v>
      </c>
      <c r="G164" s="26">
        <f t="shared" si="51"/>
        <v>45743</v>
      </c>
      <c r="H164" s="26">
        <f t="shared" si="51"/>
        <v>45744</v>
      </c>
      <c r="I164" s="26">
        <f t="shared" si="51"/>
        <v>45745</v>
      </c>
      <c r="J164" s="55"/>
      <c r="K164" s="63">
        <f>COUNTIF(C165:I165,"&lt;&gt;対象外")</f>
        <v>7</v>
      </c>
      <c r="L164" s="83">
        <f>COUNTIF(C165:I165,"*休工*")</f>
        <v>0</v>
      </c>
    </row>
    <row r="165" spans="2:12" s="2" customFormat="1" ht="26.25" customHeight="1">
      <c r="B165" s="11" t="s">
        <v>32</v>
      </c>
      <c r="C165" s="24"/>
      <c r="D165" s="24"/>
      <c r="E165" s="24"/>
      <c r="F165" s="24"/>
      <c r="G165" s="24"/>
      <c r="H165" s="24"/>
      <c r="I165" s="24"/>
      <c r="J165" s="56"/>
      <c r="K165" s="12"/>
      <c r="L165" s="84"/>
    </row>
    <row r="166" spans="2:12" s="2" customFormat="1" ht="26.25" customHeight="1">
      <c r="B166" s="13" t="s">
        <v>14</v>
      </c>
      <c r="C166" s="27"/>
      <c r="D166" s="27"/>
      <c r="E166" s="27"/>
      <c r="F166" s="27"/>
      <c r="G166" s="27"/>
      <c r="H166" s="27"/>
      <c r="I166" s="27"/>
      <c r="J166" s="57"/>
      <c r="K166" s="13"/>
      <c r="L166" s="85"/>
    </row>
    <row r="167" spans="2:12" s="2" customFormat="1" ht="18.75" customHeight="1">
      <c r="B167" s="10" t="s">
        <v>10</v>
      </c>
      <c r="C167" s="26">
        <f>I164+1</f>
        <v>45746</v>
      </c>
      <c r="D167" s="26">
        <f t="shared" ref="D167:I167" si="52">C167+1</f>
        <v>45747</v>
      </c>
      <c r="E167" s="26">
        <f t="shared" si="52"/>
        <v>45748</v>
      </c>
      <c r="F167" s="26">
        <f t="shared" si="52"/>
        <v>45749</v>
      </c>
      <c r="G167" s="26">
        <f t="shared" si="52"/>
        <v>45750</v>
      </c>
      <c r="H167" s="26">
        <f t="shared" si="52"/>
        <v>45751</v>
      </c>
      <c r="I167" s="26">
        <f t="shared" si="52"/>
        <v>45752</v>
      </c>
      <c r="J167" s="55"/>
      <c r="K167" s="63">
        <f>COUNTIF(C168:I168,"&lt;&gt;対象外")</f>
        <v>7</v>
      </c>
      <c r="L167" s="83">
        <f>COUNTIF(C168:I168,"*休工*")</f>
        <v>0</v>
      </c>
    </row>
    <row r="168" spans="2:12" s="2" customFormat="1" ht="26.25" customHeight="1">
      <c r="B168" s="11" t="s">
        <v>32</v>
      </c>
      <c r="C168" s="24"/>
      <c r="D168" s="24"/>
      <c r="E168" s="24"/>
      <c r="F168" s="24"/>
      <c r="G168" s="24"/>
      <c r="H168" s="24"/>
      <c r="I168" s="24"/>
      <c r="J168" s="56"/>
      <c r="K168" s="12"/>
      <c r="L168" s="84"/>
    </row>
    <row r="169" spans="2:12" s="2" customFormat="1" ht="26.25" customHeight="1">
      <c r="B169" s="13" t="s">
        <v>14</v>
      </c>
      <c r="C169" s="27"/>
      <c r="D169" s="27"/>
      <c r="E169" s="27"/>
      <c r="F169" s="27"/>
      <c r="G169" s="27"/>
      <c r="H169" s="27"/>
      <c r="I169" s="27"/>
      <c r="J169" s="57"/>
      <c r="K169" s="13"/>
      <c r="L169" s="85"/>
    </row>
    <row r="170" spans="2:12" ht="46.5" customHeight="1">
      <c r="B170" s="15" t="s">
        <v>29</v>
      </c>
      <c r="C170" s="28"/>
      <c r="D170" s="28"/>
      <c r="E170" s="28"/>
      <c r="F170" s="28"/>
      <c r="G170" s="28"/>
      <c r="H170" s="28"/>
      <c r="I170" s="28"/>
      <c r="J170" s="59"/>
      <c r="K170" s="15">
        <f>SUM(K11:K169)</f>
        <v>371</v>
      </c>
      <c r="L170" s="77">
        <f>SUM(L11:L169)</f>
        <v>0</v>
      </c>
    </row>
    <row r="171" spans="2:12" s="3" customFormat="1" ht="14.25" customHeight="1">
      <c r="B171" s="16" t="s">
        <v>51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2:12" ht="14.25" customHeight="1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2:12" s="3" customFormat="1" ht="12.75">
      <c r="B173" s="3" t="s">
        <v>48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2:12" ht="24" customHeight="1">
      <c r="B174" s="2">
        <f>L170</f>
        <v>0</v>
      </c>
      <c r="C174" s="2" t="s">
        <v>39</v>
      </c>
      <c r="D174" s="2">
        <f>K170</f>
        <v>371</v>
      </c>
      <c r="E174" s="2" t="s">
        <v>42</v>
      </c>
      <c r="F174" s="33">
        <f>ROUNDDOWN(B174/D174,3)</f>
        <v>0</v>
      </c>
      <c r="G174" s="2" t="s">
        <v>43</v>
      </c>
      <c r="H174" s="37" t="str">
        <f>IF(F174&gt;=28.5%,"4週8休以上",IF(F174&gt;=25%,"4週7休以上4週8休未満",IF(F174&gt;=21.4%,"4週6休以上4週7休未満","4週6休未満")))</f>
        <v>4週6休未満</v>
      </c>
      <c r="I174" s="44"/>
    </row>
    <row r="175" spans="2:12" ht="12" customHeight="1">
      <c r="B175" s="3" t="s">
        <v>50</v>
      </c>
      <c r="C175" s="2"/>
      <c r="D175" s="2"/>
      <c r="E175" s="2"/>
      <c r="F175" s="33"/>
      <c r="G175" s="2"/>
      <c r="H175" s="79"/>
    </row>
    <row r="176" spans="2:12" s="2" customFormat="1" ht="24" customHeight="1">
      <c r="B176" s="2">
        <f>L170</f>
        <v>0</v>
      </c>
      <c r="C176" s="2" t="s">
        <v>39</v>
      </c>
      <c r="D176" s="2">
        <f>K170</f>
        <v>371</v>
      </c>
      <c r="E176" s="2" t="s">
        <v>42</v>
      </c>
      <c r="F176" s="33">
        <f>ROUNDDOWN(B176/D176,3)</f>
        <v>0</v>
      </c>
      <c r="G176" s="2" t="s">
        <v>43</v>
      </c>
      <c r="H176" s="80" t="str">
        <f>IF(F176&gt;=28.5%,"評価対象","評価対象外")</f>
        <v>評価対象外</v>
      </c>
      <c r="I176" s="81"/>
      <c r="J176" s="2"/>
      <c r="K176" s="2"/>
      <c r="L176" s="2"/>
    </row>
    <row r="177" spans="2:9" s="2" customFormat="1" ht="12" customHeight="1">
      <c r="B177" s="3" t="s">
        <v>54</v>
      </c>
      <c r="C177" s="2"/>
      <c r="D177" s="2"/>
      <c r="E177" s="2"/>
      <c r="F177" s="34"/>
      <c r="G177" s="2"/>
      <c r="H177" s="40"/>
      <c r="I177" s="40"/>
    </row>
    <row r="178" spans="2:9">
      <c r="B178" s="3"/>
    </row>
  </sheetData>
  <mergeCells count="179">
    <mergeCell ref="B1:L1"/>
    <mergeCell ref="C3:G3"/>
    <mergeCell ref="I3:K3"/>
    <mergeCell ref="C4:G4"/>
    <mergeCell ref="C5:G5"/>
    <mergeCell ref="I5:K5"/>
    <mergeCell ref="K8:L8"/>
    <mergeCell ref="K9:L9"/>
    <mergeCell ref="B170:J170"/>
    <mergeCell ref="H174:I174"/>
    <mergeCell ref="H176:I176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J11:J13"/>
    <mergeCell ref="K11:K13"/>
    <mergeCell ref="L11:L13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J32:J34"/>
    <mergeCell ref="K32:K34"/>
    <mergeCell ref="L32:L34"/>
    <mergeCell ref="J35:J37"/>
    <mergeCell ref="K35:K37"/>
    <mergeCell ref="L35:L37"/>
    <mergeCell ref="J38:J40"/>
    <mergeCell ref="K38:K40"/>
    <mergeCell ref="L38:L40"/>
    <mergeCell ref="J41:J43"/>
    <mergeCell ref="K41:K43"/>
    <mergeCell ref="L41:L43"/>
    <mergeCell ref="J44:J46"/>
    <mergeCell ref="K44:K46"/>
    <mergeCell ref="L44:L46"/>
    <mergeCell ref="J47:J49"/>
    <mergeCell ref="K47:K49"/>
    <mergeCell ref="L47:L49"/>
    <mergeCell ref="J50:J52"/>
    <mergeCell ref="K50:K52"/>
    <mergeCell ref="L50:L52"/>
    <mergeCell ref="J53:J55"/>
    <mergeCell ref="K53:K55"/>
    <mergeCell ref="L53:L55"/>
    <mergeCell ref="J56:J58"/>
    <mergeCell ref="K56:K58"/>
    <mergeCell ref="L56:L58"/>
    <mergeCell ref="J59:J61"/>
    <mergeCell ref="K59:K61"/>
    <mergeCell ref="L59:L61"/>
    <mergeCell ref="J62:J64"/>
    <mergeCell ref="K62:K64"/>
    <mergeCell ref="L62:L64"/>
    <mergeCell ref="J65:J67"/>
    <mergeCell ref="K65:K67"/>
    <mergeCell ref="L65:L67"/>
    <mergeCell ref="J68:J70"/>
    <mergeCell ref="K68:K70"/>
    <mergeCell ref="L68:L70"/>
    <mergeCell ref="J71:J73"/>
    <mergeCell ref="K71:K73"/>
    <mergeCell ref="L71:L73"/>
    <mergeCell ref="J74:J76"/>
    <mergeCell ref="K74:K76"/>
    <mergeCell ref="L74:L76"/>
    <mergeCell ref="J77:J79"/>
    <mergeCell ref="K77:K79"/>
    <mergeCell ref="L77:L79"/>
    <mergeCell ref="J80:J82"/>
    <mergeCell ref="K80:K82"/>
    <mergeCell ref="L80:L82"/>
    <mergeCell ref="J83:J85"/>
    <mergeCell ref="K83:K85"/>
    <mergeCell ref="L83:L85"/>
    <mergeCell ref="J86:J88"/>
    <mergeCell ref="K86:K88"/>
    <mergeCell ref="L86:L88"/>
    <mergeCell ref="J89:J91"/>
    <mergeCell ref="K89:K91"/>
    <mergeCell ref="L89:L91"/>
    <mergeCell ref="J92:J94"/>
    <mergeCell ref="K92:K94"/>
    <mergeCell ref="L92:L94"/>
    <mergeCell ref="J95:J97"/>
    <mergeCell ref="K95:K97"/>
    <mergeCell ref="L95:L97"/>
    <mergeCell ref="J98:J100"/>
    <mergeCell ref="K98:K100"/>
    <mergeCell ref="L98:L100"/>
    <mergeCell ref="J101:J103"/>
    <mergeCell ref="K101:K103"/>
    <mergeCell ref="L101:L103"/>
    <mergeCell ref="J104:J106"/>
    <mergeCell ref="K104:K106"/>
    <mergeCell ref="L104:L106"/>
    <mergeCell ref="J107:J109"/>
    <mergeCell ref="K107:K109"/>
    <mergeCell ref="L107:L109"/>
    <mergeCell ref="J110:J112"/>
    <mergeCell ref="K110:K112"/>
    <mergeCell ref="L110:L112"/>
    <mergeCell ref="J113:J115"/>
    <mergeCell ref="K113:K115"/>
    <mergeCell ref="L113:L115"/>
    <mergeCell ref="J116:J118"/>
    <mergeCell ref="K116:K118"/>
    <mergeCell ref="L116:L118"/>
    <mergeCell ref="J119:J121"/>
    <mergeCell ref="K119:K121"/>
    <mergeCell ref="L119:L121"/>
    <mergeCell ref="J122:J124"/>
    <mergeCell ref="K122:K124"/>
    <mergeCell ref="L122:L124"/>
    <mergeCell ref="J125:J127"/>
    <mergeCell ref="K125:K127"/>
    <mergeCell ref="L125:L127"/>
    <mergeCell ref="J128:J130"/>
    <mergeCell ref="K128:K130"/>
    <mergeCell ref="L128:L130"/>
    <mergeCell ref="J131:J133"/>
    <mergeCell ref="K131:K133"/>
    <mergeCell ref="L131:L133"/>
    <mergeCell ref="J134:J136"/>
    <mergeCell ref="K134:K136"/>
    <mergeCell ref="L134:L136"/>
    <mergeCell ref="J137:J139"/>
    <mergeCell ref="K137:K139"/>
    <mergeCell ref="L137:L139"/>
    <mergeCell ref="J140:J142"/>
    <mergeCell ref="K140:K142"/>
    <mergeCell ref="L140:L142"/>
    <mergeCell ref="J143:J145"/>
    <mergeCell ref="K143:K145"/>
    <mergeCell ref="L143:L145"/>
    <mergeCell ref="J146:J148"/>
    <mergeCell ref="K146:K148"/>
    <mergeCell ref="L146:L148"/>
    <mergeCell ref="J149:J151"/>
    <mergeCell ref="K149:K151"/>
    <mergeCell ref="L149:L151"/>
    <mergeCell ref="J152:J154"/>
    <mergeCell ref="K152:K154"/>
    <mergeCell ref="L152:L154"/>
    <mergeCell ref="J155:J157"/>
    <mergeCell ref="K155:K157"/>
    <mergeCell ref="L155:L157"/>
    <mergeCell ref="J158:J160"/>
    <mergeCell ref="K158:K160"/>
    <mergeCell ref="L158:L160"/>
    <mergeCell ref="J161:J163"/>
    <mergeCell ref="K161:K163"/>
    <mergeCell ref="L161:L163"/>
    <mergeCell ref="J164:J166"/>
    <mergeCell ref="K164:K166"/>
    <mergeCell ref="L164:L166"/>
    <mergeCell ref="J167:J169"/>
    <mergeCell ref="K167:K169"/>
    <mergeCell ref="L167:L169"/>
  </mergeCells>
  <phoneticPr fontId="1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1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O53"/>
  <sheetViews>
    <sheetView view="pageBreakPreview" zoomScaleSheetLayoutView="100" workbookViewId="0">
      <pane xSplit="1" ySplit="10" topLeftCell="B44" activePane="bottomRight" state="frozen"/>
      <selection pane="topRight"/>
      <selection pane="bottomLeft"/>
      <selection pane="bottomRight" activeCell="B53" sqref="B53"/>
    </sheetView>
  </sheetViews>
  <sheetFormatPr defaultRowHeight="12"/>
  <cols>
    <col min="1" max="1" width="2.5" style="1" customWidth="1"/>
    <col min="2" max="2" width="9" style="2" customWidth="1"/>
    <col min="3" max="3" width="9.5" style="1" bestFit="1" customWidth="1"/>
    <col min="4" max="4" width="9" style="1" customWidth="1"/>
    <col min="5" max="5" width="9.5" style="1" bestFit="1" customWidth="1"/>
    <col min="6" max="9" width="9" style="1" customWidth="1"/>
    <col min="10" max="10" width="22.75" style="1" customWidth="1"/>
    <col min="11" max="14" width="10.25" style="1" customWidth="1"/>
    <col min="15" max="15" width="2.375" style="1" customWidth="1"/>
    <col min="16" max="16384" width="9" style="1" customWidth="1"/>
  </cols>
  <sheetData>
    <row r="1" spans="2:15" ht="26.25" customHeight="1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5" ht="14.25" customHeight="1">
      <c r="B2" s="88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5" ht="14.25" customHeight="1">
      <c r="B3" s="89" t="s">
        <v>9</v>
      </c>
      <c r="C3" s="93" t="s">
        <v>37</v>
      </c>
      <c r="D3" s="93"/>
      <c r="E3" s="93"/>
      <c r="F3" s="93"/>
      <c r="G3" s="93"/>
      <c r="H3" s="89" t="s">
        <v>47</v>
      </c>
      <c r="I3" s="93" t="s">
        <v>35</v>
      </c>
      <c r="J3" s="93"/>
      <c r="K3" s="93"/>
      <c r="L3" s="45"/>
      <c r="M3" s="45"/>
      <c r="N3" s="45"/>
    </row>
    <row r="4" spans="2:15" ht="14.25" customHeight="1">
      <c r="B4" s="89" t="s">
        <v>46</v>
      </c>
      <c r="C4" s="19" t="s">
        <v>41</v>
      </c>
      <c r="D4" s="19"/>
      <c r="E4" s="19"/>
      <c r="F4" s="19"/>
      <c r="G4" s="19"/>
      <c r="H4" s="96"/>
      <c r="I4" s="45"/>
      <c r="J4" s="45"/>
      <c r="K4" s="45"/>
      <c r="L4" s="45"/>
      <c r="M4" s="45"/>
      <c r="N4" s="45"/>
    </row>
    <row r="5" spans="2:15" ht="14.25" customHeight="1">
      <c r="B5" s="89" t="s">
        <v>31</v>
      </c>
      <c r="C5" s="18" t="s">
        <v>18</v>
      </c>
      <c r="D5" s="18"/>
      <c r="E5" s="18"/>
      <c r="F5" s="18"/>
      <c r="G5" s="18"/>
      <c r="H5" s="89" t="s">
        <v>33</v>
      </c>
      <c r="I5" s="18" t="s">
        <v>53</v>
      </c>
      <c r="J5" s="18"/>
      <c r="K5" s="18"/>
      <c r="L5" s="45"/>
      <c r="M5" s="45"/>
      <c r="N5" s="45"/>
    </row>
    <row r="6" spans="2:15" ht="14.25" customHeight="1">
      <c r="B6" s="89"/>
      <c r="C6" s="90"/>
      <c r="D6" s="90"/>
      <c r="E6" s="90"/>
      <c r="F6" s="90"/>
      <c r="G6" s="90"/>
      <c r="H6" s="89"/>
      <c r="I6" s="90"/>
      <c r="J6" s="90"/>
      <c r="K6" s="90"/>
      <c r="L6" s="45"/>
      <c r="M6" s="45"/>
      <c r="N6" s="45"/>
    </row>
    <row r="7" spans="2:15" ht="14.25" customHeight="1">
      <c r="B7" s="35"/>
      <c r="C7" s="45"/>
      <c r="D7" s="45"/>
      <c r="E7" s="94"/>
      <c r="F7" s="90"/>
      <c r="G7" s="90"/>
      <c r="H7" s="89"/>
      <c r="I7" s="90"/>
      <c r="J7" s="90"/>
      <c r="K7" s="90"/>
      <c r="L7" s="45"/>
      <c r="M7" s="89" t="s">
        <v>8</v>
      </c>
      <c r="N7" s="98">
        <v>45383</v>
      </c>
      <c r="O7" s="78">
        <f>WEEKDAY($N$7)</f>
        <v>2</v>
      </c>
    </row>
    <row r="8" spans="2:15" ht="11.25" customHeight="1">
      <c r="B8" s="7"/>
      <c r="C8" s="20" t="s">
        <v>1</v>
      </c>
      <c r="D8" s="29" t="s">
        <v>3</v>
      </c>
      <c r="E8" s="29" t="s">
        <v>2</v>
      </c>
      <c r="F8" s="29" t="s">
        <v>4</v>
      </c>
      <c r="G8" s="29" t="s">
        <v>5</v>
      </c>
      <c r="H8" s="29" t="s">
        <v>11</v>
      </c>
      <c r="I8" s="41" t="s">
        <v>12</v>
      </c>
      <c r="J8" s="47" t="s">
        <v>14</v>
      </c>
      <c r="K8" s="60" t="s">
        <v>13</v>
      </c>
      <c r="L8" s="65"/>
      <c r="M8" s="65"/>
      <c r="N8" s="74"/>
    </row>
    <row r="9" spans="2:15" ht="11.25" customHeight="1">
      <c r="B9" s="8"/>
      <c r="C9" s="21"/>
      <c r="D9" s="30"/>
      <c r="E9" s="30"/>
      <c r="F9" s="30"/>
      <c r="G9" s="30"/>
      <c r="H9" s="30"/>
      <c r="I9" s="42"/>
      <c r="J9" s="48"/>
      <c r="K9" s="61" t="s">
        <v>23</v>
      </c>
      <c r="L9" s="66"/>
      <c r="M9" s="66" t="s">
        <v>28</v>
      </c>
      <c r="N9" s="75"/>
    </row>
    <row r="10" spans="2:15" s="2" customFormat="1" ht="26.25" customHeight="1">
      <c r="B10" s="9"/>
      <c r="C10" s="22"/>
      <c r="D10" s="31"/>
      <c r="E10" s="31"/>
      <c r="F10" s="31"/>
      <c r="G10" s="31"/>
      <c r="H10" s="31"/>
      <c r="I10" s="43"/>
      <c r="J10" s="49"/>
      <c r="K10" s="62" t="s">
        <v>16</v>
      </c>
      <c r="L10" s="67" t="s">
        <v>19</v>
      </c>
      <c r="M10" s="67" t="s">
        <v>21</v>
      </c>
      <c r="N10" s="76" t="s">
        <v>6</v>
      </c>
      <c r="O10" s="2"/>
    </row>
    <row r="11" spans="2:15" s="2" customFormat="1" ht="18.75" customHeight="1">
      <c r="B11" s="10" t="s">
        <v>10</v>
      </c>
      <c r="C11" s="23">
        <f>$N$7-($O$7-1)</f>
        <v>45382</v>
      </c>
      <c r="D11" s="23">
        <f t="shared" ref="D11:I11" si="0">C11+1</f>
        <v>45383</v>
      </c>
      <c r="E11" s="23">
        <f t="shared" si="0"/>
        <v>45384</v>
      </c>
      <c r="F11" s="23">
        <f t="shared" si="0"/>
        <v>45385</v>
      </c>
      <c r="G11" s="23">
        <f t="shared" si="0"/>
        <v>45386</v>
      </c>
      <c r="H11" s="23">
        <f t="shared" si="0"/>
        <v>45387</v>
      </c>
      <c r="I11" s="23">
        <f t="shared" si="0"/>
        <v>45388</v>
      </c>
      <c r="J11" s="50" t="s">
        <v>52</v>
      </c>
      <c r="K11" s="63" t="s">
        <v>45</v>
      </c>
      <c r="L11" s="72" t="s">
        <v>45</v>
      </c>
      <c r="M11" s="72" t="s">
        <v>45</v>
      </c>
      <c r="N11" s="55" t="s">
        <v>45</v>
      </c>
      <c r="O11" s="2"/>
    </row>
    <row r="12" spans="2:15" s="2" customFormat="1" ht="26.25" customHeight="1">
      <c r="B12" s="11" t="s">
        <v>32</v>
      </c>
      <c r="C12" s="24"/>
      <c r="D12" s="24"/>
      <c r="E12" s="24"/>
      <c r="F12" s="24" t="s">
        <v>27</v>
      </c>
      <c r="G12" s="24" t="s">
        <v>27</v>
      </c>
      <c r="H12" s="24" t="s">
        <v>27</v>
      </c>
      <c r="I12" s="24" t="s">
        <v>27</v>
      </c>
      <c r="J12" s="51"/>
      <c r="K12" s="12"/>
      <c r="L12" s="25"/>
      <c r="M12" s="25"/>
      <c r="N12" s="56"/>
      <c r="O12" s="2"/>
    </row>
    <row r="13" spans="2:15" s="2" customFormat="1" ht="26.25" customHeight="1">
      <c r="B13" s="12" t="s">
        <v>14</v>
      </c>
      <c r="C13" s="25"/>
      <c r="D13" s="25"/>
      <c r="E13" s="25"/>
      <c r="F13" s="25" t="s">
        <v>7</v>
      </c>
      <c r="G13" s="25"/>
      <c r="H13" s="25"/>
      <c r="I13" s="25"/>
      <c r="J13" s="51"/>
      <c r="K13" s="12"/>
      <c r="L13" s="25"/>
      <c r="M13" s="25"/>
      <c r="N13" s="56"/>
      <c r="O13" s="2"/>
    </row>
    <row r="14" spans="2:15" s="2" customFormat="1" ht="18.75" customHeight="1">
      <c r="B14" s="7" t="s">
        <v>34</v>
      </c>
      <c r="C14" s="26">
        <f>I11+1</f>
        <v>45389</v>
      </c>
      <c r="D14" s="26">
        <f t="shared" ref="D14:I14" si="1">C14+1</f>
        <v>45390</v>
      </c>
      <c r="E14" s="26">
        <f t="shared" si="1"/>
        <v>45391</v>
      </c>
      <c r="F14" s="26">
        <f t="shared" si="1"/>
        <v>45392</v>
      </c>
      <c r="G14" s="26">
        <f t="shared" si="1"/>
        <v>45393</v>
      </c>
      <c r="H14" s="26">
        <f t="shared" si="1"/>
        <v>45394</v>
      </c>
      <c r="I14" s="26">
        <f t="shared" si="1"/>
        <v>45395</v>
      </c>
      <c r="J14" s="52"/>
      <c r="K14" s="63">
        <f>COUNTIF(C15:I15,"&lt;&gt;対象外")</f>
        <v>7</v>
      </c>
      <c r="L14" s="68">
        <f>COUNTIF(C15:I15,"*休工*")</f>
        <v>2</v>
      </c>
      <c r="M14" s="72">
        <v>1</v>
      </c>
      <c r="N14" s="55">
        <v>1</v>
      </c>
      <c r="O14" s="2"/>
    </row>
    <row r="15" spans="2:15" s="2" customFormat="1" ht="26.25" customHeight="1">
      <c r="B15" s="11" t="s">
        <v>32</v>
      </c>
      <c r="C15" s="24" t="s">
        <v>15</v>
      </c>
      <c r="D15" s="24"/>
      <c r="E15" s="24"/>
      <c r="F15" s="24"/>
      <c r="G15" s="24"/>
      <c r="H15" s="24"/>
      <c r="I15" s="24" t="s">
        <v>15</v>
      </c>
      <c r="J15" s="53"/>
      <c r="K15" s="12"/>
      <c r="L15" s="69"/>
      <c r="M15" s="25"/>
      <c r="N15" s="56"/>
      <c r="O15" s="2"/>
    </row>
    <row r="16" spans="2:15" s="2" customFormat="1" ht="26.25" customHeight="1">
      <c r="B16" s="13" t="s">
        <v>14</v>
      </c>
      <c r="C16" s="27"/>
      <c r="D16" s="27"/>
      <c r="E16" s="27"/>
      <c r="F16" s="27"/>
      <c r="G16" s="27"/>
      <c r="H16" s="27"/>
      <c r="I16" s="27"/>
      <c r="J16" s="54"/>
      <c r="K16" s="13"/>
      <c r="L16" s="70"/>
      <c r="M16" s="27"/>
      <c r="N16" s="57"/>
      <c r="O16" s="2"/>
    </row>
    <row r="17" spans="2:14" s="2" customFormat="1" ht="18.75" customHeight="1">
      <c r="B17" s="10" t="s">
        <v>10</v>
      </c>
      <c r="C17" s="23">
        <f>I14+1</f>
        <v>45396</v>
      </c>
      <c r="D17" s="23">
        <f t="shared" ref="D17:I17" si="2">C17+1</f>
        <v>45397</v>
      </c>
      <c r="E17" s="23">
        <f t="shared" si="2"/>
        <v>45398</v>
      </c>
      <c r="F17" s="23">
        <f t="shared" si="2"/>
        <v>45399</v>
      </c>
      <c r="G17" s="23">
        <f t="shared" si="2"/>
        <v>45400</v>
      </c>
      <c r="H17" s="23">
        <f t="shared" si="2"/>
        <v>45401</v>
      </c>
      <c r="I17" s="23">
        <f t="shared" si="2"/>
        <v>45402</v>
      </c>
      <c r="J17" s="55"/>
      <c r="K17" s="63">
        <f>COUNTIF(C18:I18,"&lt;&gt;対象外")</f>
        <v>7</v>
      </c>
      <c r="L17" s="68">
        <f>COUNTIF(C18:I18,"*休工*")</f>
        <v>4</v>
      </c>
      <c r="M17" s="72">
        <v>1</v>
      </c>
      <c r="N17" s="55">
        <v>1</v>
      </c>
    </row>
    <row r="18" spans="2:14" s="2" customFormat="1" ht="26.25" customHeight="1">
      <c r="B18" s="11" t="s">
        <v>32</v>
      </c>
      <c r="C18" s="24" t="s">
        <v>15</v>
      </c>
      <c r="D18" s="24"/>
      <c r="E18" s="24"/>
      <c r="F18" s="24"/>
      <c r="G18" s="24" t="s">
        <v>24</v>
      </c>
      <c r="H18" s="24" t="s">
        <v>24</v>
      </c>
      <c r="I18" s="24" t="s">
        <v>15</v>
      </c>
      <c r="J18" s="56"/>
      <c r="K18" s="12"/>
      <c r="L18" s="69"/>
      <c r="M18" s="25"/>
      <c r="N18" s="56"/>
    </row>
    <row r="19" spans="2:14" s="2" customFormat="1" ht="26.25" customHeight="1">
      <c r="B19" s="13" t="s">
        <v>14</v>
      </c>
      <c r="C19" s="27"/>
      <c r="D19" s="27"/>
      <c r="E19" s="27"/>
      <c r="F19" s="27"/>
      <c r="G19" s="27"/>
      <c r="H19" s="27"/>
      <c r="I19" s="27"/>
      <c r="J19" s="57"/>
      <c r="K19" s="13"/>
      <c r="L19" s="70"/>
      <c r="M19" s="27"/>
      <c r="N19" s="57"/>
    </row>
    <row r="20" spans="2:14" s="2" customFormat="1" ht="18.75" customHeight="1">
      <c r="B20" s="7" t="s">
        <v>10</v>
      </c>
      <c r="C20" s="26">
        <f>I17+1</f>
        <v>45403</v>
      </c>
      <c r="D20" s="26">
        <f t="shared" ref="D20:I20" si="3">C20+1</f>
        <v>45404</v>
      </c>
      <c r="E20" s="26">
        <f t="shared" si="3"/>
        <v>45405</v>
      </c>
      <c r="F20" s="26">
        <f t="shared" si="3"/>
        <v>45406</v>
      </c>
      <c r="G20" s="26">
        <f t="shared" si="3"/>
        <v>45407</v>
      </c>
      <c r="H20" s="26">
        <f t="shared" si="3"/>
        <v>45408</v>
      </c>
      <c r="I20" s="26">
        <f t="shared" si="3"/>
        <v>45409</v>
      </c>
      <c r="J20" s="55"/>
      <c r="K20" s="63">
        <f>COUNTIF(C21:I21,"&lt;&gt;対象外")</f>
        <v>7</v>
      </c>
      <c r="L20" s="68">
        <f>COUNTIF(C21:I21,"*休工*")</f>
        <v>2</v>
      </c>
      <c r="M20" s="72">
        <v>1</v>
      </c>
      <c r="N20" s="55">
        <v>1</v>
      </c>
    </row>
    <row r="21" spans="2:14" s="2" customFormat="1" ht="26.25" customHeight="1">
      <c r="B21" s="11" t="s">
        <v>32</v>
      </c>
      <c r="C21" s="24" t="s">
        <v>15</v>
      </c>
      <c r="D21" s="24"/>
      <c r="E21" s="24"/>
      <c r="F21" s="24"/>
      <c r="G21" s="24"/>
      <c r="H21" s="24"/>
      <c r="I21" s="24" t="s">
        <v>15</v>
      </c>
      <c r="J21" s="56"/>
      <c r="K21" s="12"/>
      <c r="L21" s="69"/>
      <c r="M21" s="25"/>
      <c r="N21" s="56"/>
    </row>
    <row r="22" spans="2:14" s="2" customFormat="1" ht="26.25" customHeight="1">
      <c r="B22" s="13" t="s">
        <v>14</v>
      </c>
      <c r="C22" s="27"/>
      <c r="D22" s="27"/>
      <c r="E22" s="27"/>
      <c r="F22" s="27"/>
      <c r="G22" s="27"/>
      <c r="H22" s="27"/>
      <c r="I22" s="27"/>
      <c r="J22" s="57"/>
      <c r="K22" s="13"/>
      <c r="L22" s="70"/>
      <c r="M22" s="27"/>
      <c r="N22" s="57"/>
    </row>
    <row r="23" spans="2:14" s="2" customFormat="1" ht="18.75" customHeight="1">
      <c r="B23" s="10" t="s">
        <v>10</v>
      </c>
      <c r="C23" s="26">
        <f>I20+1</f>
        <v>45410</v>
      </c>
      <c r="D23" s="26">
        <f t="shared" ref="D23:I23" si="4">C23+1</f>
        <v>45411</v>
      </c>
      <c r="E23" s="26">
        <f t="shared" si="4"/>
        <v>45412</v>
      </c>
      <c r="F23" s="26">
        <f t="shared" si="4"/>
        <v>45413</v>
      </c>
      <c r="G23" s="26">
        <f t="shared" si="4"/>
        <v>45414</v>
      </c>
      <c r="H23" s="26">
        <f t="shared" si="4"/>
        <v>45415</v>
      </c>
      <c r="I23" s="26">
        <f t="shared" si="4"/>
        <v>45416</v>
      </c>
      <c r="J23" s="55"/>
      <c r="K23" s="63">
        <f>COUNTIF(C24:I24,"&lt;&gt;対象外")</f>
        <v>7</v>
      </c>
      <c r="L23" s="68">
        <f>COUNTIF(C24:I24,"*休工*")</f>
        <v>2</v>
      </c>
      <c r="M23" s="72">
        <v>1</v>
      </c>
      <c r="N23" s="55">
        <v>0</v>
      </c>
    </row>
    <row r="24" spans="2:14" s="2" customFormat="1" ht="26.25" customHeight="1">
      <c r="B24" s="11" t="s">
        <v>32</v>
      </c>
      <c r="C24" s="24" t="s">
        <v>15</v>
      </c>
      <c r="D24" s="24"/>
      <c r="E24" s="24"/>
      <c r="F24" s="24"/>
      <c r="G24" s="24"/>
      <c r="H24" s="24" t="s">
        <v>44</v>
      </c>
      <c r="I24" s="24"/>
      <c r="J24" s="56"/>
      <c r="K24" s="12"/>
      <c r="L24" s="69"/>
      <c r="M24" s="25"/>
      <c r="N24" s="56"/>
    </row>
    <row r="25" spans="2:14" s="2" customFormat="1" ht="26.25" customHeight="1">
      <c r="B25" s="13" t="s">
        <v>14</v>
      </c>
      <c r="C25" s="27"/>
      <c r="D25" s="27"/>
      <c r="E25" s="27"/>
      <c r="F25" s="27"/>
      <c r="G25" s="27"/>
      <c r="H25" s="27"/>
      <c r="I25" s="27"/>
      <c r="J25" s="57"/>
      <c r="K25" s="13"/>
      <c r="L25" s="70"/>
      <c r="M25" s="27"/>
      <c r="N25" s="57"/>
    </row>
    <row r="26" spans="2:14" s="2" customFormat="1" ht="18.75" customHeight="1">
      <c r="B26" s="7" t="s">
        <v>10</v>
      </c>
      <c r="C26" s="26">
        <f>I23+1</f>
        <v>45417</v>
      </c>
      <c r="D26" s="26">
        <f t="shared" ref="D26:I26" si="5">C26+1</f>
        <v>45418</v>
      </c>
      <c r="E26" s="26">
        <f t="shared" si="5"/>
        <v>45419</v>
      </c>
      <c r="F26" s="26">
        <f t="shared" si="5"/>
        <v>45420</v>
      </c>
      <c r="G26" s="26">
        <f t="shared" si="5"/>
        <v>45421</v>
      </c>
      <c r="H26" s="26">
        <f t="shared" si="5"/>
        <v>45422</v>
      </c>
      <c r="I26" s="26">
        <f t="shared" si="5"/>
        <v>45423</v>
      </c>
      <c r="J26" s="55"/>
      <c r="K26" s="63">
        <f>COUNTIF(C27:I27,"&lt;&gt;対象外")</f>
        <v>7</v>
      </c>
      <c r="L26" s="68">
        <f>COUNTIF(C27:I27,"*休工*")</f>
        <v>2</v>
      </c>
      <c r="M26" s="72">
        <v>1</v>
      </c>
      <c r="N26" s="55">
        <v>1</v>
      </c>
    </row>
    <row r="27" spans="2:14" s="2" customFormat="1" ht="26.25" customHeight="1">
      <c r="B27" s="11" t="s">
        <v>32</v>
      </c>
      <c r="C27" s="24" t="s">
        <v>15</v>
      </c>
      <c r="D27" s="24"/>
      <c r="E27" s="24"/>
      <c r="F27" s="24"/>
      <c r="G27" s="24"/>
      <c r="H27" s="24"/>
      <c r="I27" s="24" t="s">
        <v>15</v>
      </c>
      <c r="J27" s="56"/>
      <c r="K27" s="12"/>
      <c r="L27" s="69"/>
      <c r="M27" s="25"/>
      <c r="N27" s="56"/>
    </row>
    <row r="28" spans="2:14" s="2" customFormat="1" ht="26.25" customHeight="1">
      <c r="B28" s="13" t="s">
        <v>14</v>
      </c>
      <c r="C28" s="27"/>
      <c r="D28" s="27"/>
      <c r="E28" s="27"/>
      <c r="F28" s="27"/>
      <c r="G28" s="27"/>
      <c r="H28" s="27"/>
      <c r="I28" s="27"/>
      <c r="J28" s="57"/>
      <c r="K28" s="13"/>
      <c r="L28" s="70"/>
      <c r="M28" s="27"/>
      <c r="N28" s="57"/>
    </row>
    <row r="29" spans="2:14" s="2" customFormat="1" ht="18.75" customHeight="1">
      <c r="B29" s="7" t="s">
        <v>34</v>
      </c>
      <c r="C29" s="26">
        <f>I26+1</f>
        <v>45424</v>
      </c>
      <c r="D29" s="26">
        <f t="shared" ref="D29:I29" si="6">C29+1</f>
        <v>45425</v>
      </c>
      <c r="E29" s="26">
        <f t="shared" si="6"/>
        <v>45426</v>
      </c>
      <c r="F29" s="26">
        <f t="shared" si="6"/>
        <v>45427</v>
      </c>
      <c r="G29" s="26">
        <f t="shared" si="6"/>
        <v>45428</v>
      </c>
      <c r="H29" s="26">
        <f t="shared" si="6"/>
        <v>45429</v>
      </c>
      <c r="I29" s="26">
        <f t="shared" si="6"/>
        <v>45430</v>
      </c>
      <c r="J29" s="55"/>
      <c r="K29" s="63">
        <f>COUNTIF(C30:I30,"&lt;&gt;対象外")</f>
        <v>7</v>
      </c>
      <c r="L29" s="68">
        <f>COUNTIF(C30:I30,"*休工*")</f>
        <v>2</v>
      </c>
      <c r="M29" s="72">
        <v>1</v>
      </c>
      <c r="N29" s="55">
        <v>1</v>
      </c>
    </row>
    <row r="30" spans="2:14" s="2" customFormat="1" ht="26.25" customHeight="1">
      <c r="B30" s="11" t="s">
        <v>32</v>
      </c>
      <c r="C30" s="24" t="s">
        <v>15</v>
      </c>
      <c r="D30" s="24"/>
      <c r="E30" s="24"/>
      <c r="F30" s="24"/>
      <c r="G30" s="24"/>
      <c r="H30" s="24"/>
      <c r="I30" s="24" t="s">
        <v>15</v>
      </c>
      <c r="J30" s="56"/>
      <c r="K30" s="12"/>
      <c r="L30" s="69"/>
      <c r="M30" s="25"/>
      <c r="N30" s="56"/>
    </row>
    <row r="31" spans="2:14" s="2" customFormat="1" ht="26.25" customHeight="1">
      <c r="B31" s="13" t="s">
        <v>14</v>
      </c>
      <c r="C31" s="27"/>
      <c r="D31" s="27"/>
      <c r="E31" s="27"/>
      <c r="F31" s="27"/>
      <c r="G31" s="27"/>
      <c r="H31" s="27"/>
      <c r="I31" s="27"/>
      <c r="J31" s="57"/>
      <c r="K31" s="13"/>
      <c r="L31" s="70"/>
      <c r="M31" s="27"/>
      <c r="N31" s="57"/>
    </row>
    <row r="32" spans="2:14" s="2" customFormat="1" ht="18.75" customHeight="1">
      <c r="B32" s="10" t="s">
        <v>10</v>
      </c>
      <c r="C32" s="26">
        <f>I29+1</f>
        <v>45431</v>
      </c>
      <c r="D32" s="26">
        <f t="shared" ref="D32:I32" si="7">C32+1</f>
        <v>45432</v>
      </c>
      <c r="E32" s="26">
        <f t="shared" si="7"/>
        <v>45433</v>
      </c>
      <c r="F32" s="26">
        <f t="shared" si="7"/>
        <v>45434</v>
      </c>
      <c r="G32" s="26">
        <f t="shared" si="7"/>
        <v>45435</v>
      </c>
      <c r="H32" s="26">
        <f t="shared" si="7"/>
        <v>45436</v>
      </c>
      <c r="I32" s="26">
        <f t="shared" si="7"/>
        <v>45437</v>
      </c>
      <c r="J32" s="55"/>
      <c r="K32" s="63">
        <f>COUNTIF(C33:I33,"&lt;&gt;対象外")</f>
        <v>2</v>
      </c>
      <c r="L32" s="68">
        <f>COUNTIF(C33:I33,"*休工*")</f>
        <v>1</v>
      </c>
      <c r="M32" s="72">
        <v>0.5</v>
      </c>
      <c r="N32" s="55">
        <v>0.5</v>
      </c>
    </row>
    <row r="33" spans="2:14" s="2" customFormat="1" ht="26.25" customHeight="1">
      <c r="B33" s="11" t="s">
        <v>32</v>
      </c>
      <c r="C33" s="24" t="s">
        <v>27</v>
      </c>
      <c r="D33" s="24" t="s">
        <v>27</v>
      </c>
      <c r="E33" s="24" t="s">
        <v>27</v>
      </c>
      <c r="F33" s="24" t="s">
        <v>27</v>
      </c>
      <c r="G33" s="24" t="s">
        <v>27</v>
      </c>
      <c r="H33" s="24"/>
      <c r="I33" s="24" t="s">
        <v>15</v>
      </c>
      <c r="J33" s="56"/>
      <c r="K33" s="12"/>
      <c r="L33" s="69"/>
      <c r="M33" s="25"/>
      <c r="N33" s="56"/>
    </row>
    <row r="34" spans="2:14" s="2" customFormat="1" ht="26.25" customHeight="1">
      <c r="B34" s="13" t="s">
        <v>14</v>
      </c>
      <c r="C34" s="27"/>
      <c r="D34" s="27"/>
      <c r="E34" s="27"/>
      <c r="F34" s="27"/>
      <c r="G34" s="27"/>
      <c r="H34" s="27"/>
      <c r="I34" s="27"/>
      <c r="J34" s="57"/>
      <c r="K34" s="13"/>
      <c r="L34" s="70"/>
      <c r="M34" s="27"/>
      <c r="N34" s="57"/>
    </row>
    <row r="35" spans="2:14" s="2" customFormat="1" ht="18.75" customHeight="1">
      <c r="B35" s="7" t="s">
        <v>10</v>
      </c>
      <c r="C35" s="26">
        <f>I32+1</f>
        <v>45438</v>
      </c>
      <c r="D35" s="26">
        <f t="shared" ref="D35:I35" si="8">C35+1</f>
        <v>45439</v>
      </c>
      <c r="E35" s="26">
        <f t="shared" si="8"/>
        <v>45440</v>
      </c>
      <c r="F35" s="26">
        <f t="shared" si="8"/>
        <v>45441</v>
      </c>
      <c r="G35" s="26">
        <f t="shared" si="8"/>
        <v>45442</v>
      </c>
      <c r="H35" s="26">
        <f t="shared" si="8"/>
        <v>45443</v>
      </c>
      <c r="I35" s="26">
        <f t="shared" si="8"/>
        <v>45444</v>
      </c>
      <c r="J35" s="55"/>
      <c r="K35" s="63">
        <f>COUNTIF(C36:I36,"&lt;&gt;対象外")</f>
        <v>7</v>
      </c>
      <c r="L35" s="68">
        <f>COUNTIF(C36:I36,"*休工*")</f>
        <v>2</v>
      </c>
      <c r="M35" s="72">
        <v>1</v>
      </c>
      <c r="N35" s="55">
        <v>1</v>
      </c>
    </row>
    <row r="36" spans="2:14" s="2" customFormat="1" ht="26.25" customHeight="1">
      <c r="B36" s="11" t="s">
        <v>32</v>
      </c>
      <c r="C36" s="24"/>
      <c r="D36" s="24"/>
      <c r="E36" s="24" t="s">
        <v>20</v>
      </c>
      <c r="F36" s="24"/>
      <c r="G36" s="24"/>
      <c r="H36" s="24"/>
      <c r="I36" s="24" t="s">
        <v>15</v>
      </c>
      <c r="J36" s="56"/>
      <c r="K36" s="12"/>
      <c r="L36" s="69"/>
      <c r="M36" s="25"/>
      <c r="N36" s="56"/>
    </row>
    <row r="37" spans="2:14" s="2" customFormat="1" ht="26.25" customHeight="1">
      <c r="B37" s="13" t="s">
        <v>14</v>
      </c>
      <c r="C37" s="27"/>
      <c r="D37" s="27"/>
      <c r="E37" s="27"/>
      <c r="F37" s="27"/>
      <c r="G37" s="27"/>
      <c r="H37" s="27"/>
      <c r="I37" s="27"/>
      <c r="J37" s="57"/>
      <c r="K37" s="13"/>
      <c r="L37" s="70"/>
      <c r="M37" s="27"/>
      <c r="N37" s="57"/>
    </row>
    <row r="38" spans="2:14" s="2" customFormat="1" ht="18.75" customHeight="1">
      <c r="B38" s="10" t="s">
        <v>10</v>
      </c>
      <c r="C38" s="26">
        <f>I35+1</f>
        <v>45445</v>
      </c>
      <c r="D38" s="26">
        <f t="shared" ref="D38:I38" si="9">C38+1</f>
        <v>45446</v>
      </c>
      <c r="E38" s="26">
        <f t="shared" si="9"/>
        <v>45447</v>
      </c>
      <c r="F38" s="26">
        <f t="shared" si="9"/>
        <v>45448</v>
      </c>
      <c r="G38" s="26">
        <f t="shared" si="9"/>
        <v>45449</v>
      </c>
      <c r="H38" s="26">
        <f t="shared" si="9"/>
        <v>45450</v>
      </c>
      <c r="I38" s="26">
        <f t="shared" si="9"/>
        <v>45451</v>
      </c>
      <c r="J38" s="55"/>
      <c r="K38" s="63">
        <f>COUNTIF(C39:I39,"&lt;&gt;対象外")</f>
        <v>7</v>
      </c>
      <c r="L38" s="68">
        <f>COUNTIF(C39:I39,"*休工*")</f>
        <v>1</v>
      </c>
      <c r="M38" s="72">
        <v>1</v>
      </c>
      <c r="N38" s="55">
        <v>0</v>
      </c>
    </row>
    <row r="39" spans="2:14" s="2" customFormat="1" ht="26.25" customHeight="1">
      <c r="B39" s="11" t="s">
        <v>32</v>
      </c>
      <c r="C39" s="24" t="s">
        <v>15</v>
      </c>
      <c r="D39" s="24"/>
      <c r="E39" s="24"/>
      <c r="F39" s="24"/>
      <c r="G39" s="24"/>
      <c r="H39" s="24"/>
      <c r="I39" s="24"/>
      <c r="J39" s="56"/>
      <c r="K39" s="12"/>
      <c r="L39" s="69"/>
      <c r="M39" s="25"/>
      <c r="N39" s="56"/>
    </row>
    <row r="40" spans="2:14" s="2" customFormat="1" ht="26.25" customHeight="1">
      <c r="B40" s="13" t="s">
        <v>14</v>
      </c>
      <c r="C40" s="27"/>
      <c r="D40" s="27"/>
      <c r="E40" s="27"/>
      <c r="F40" s="27"/>
      <c r="G40" s="27"/>
      <c r="H40" s="27"/>
      <c r="I40" s="27"/>
      <c r="J40" s="57"/>
      <c r="K40" s="13"/>
      <c r="L40" s="70"/>
      <c r="M40" s="27"/>
      <c r="N40" s="57"/>
    </row>
    <row r="41" spans="2:14" s="2" customFormat="1" ht="18.75" customHeight="1">
      <c r="B41" s="7" t="s">
        <v>10</v>
      </c>
      <c r="C41" s="26">
        <f>I38+1</f>
        <v>45452</v>
      </c>
      <c r="D41" s="26">
        <f t="shared" ref="D41:I41" si="10">C41+1</f>
        <v>45453</v>
      </c>
      <c r="E41" s="26">
        <f t="shared" si="10"/>
        <v>45454</v>
      </c>
      <c r="F41" s="26">
        <f t="shared" si="10"/>
        <v>45455</v>
      </c>
      <c r="G41" s="26">
        <f t="shared" si="10"/>
        <v>45456</v>
      </c>
      <c r="H41" s="26">
        <f t="shared" si="10"/>
        <v>45457</v>
      </c>
      <c r="I41" s="26">
        <f t="shared" si="10"/>
        <v>45458</v>
      </c>
      <c r="J41" s="55" t="s">
        <v>52</v>
      </c>
      <c r="K41" s="63" t="s">
        <v>49</v>
      </c>
      <c r="L41" s="72" t="s">
        <v>49</v>
      </c>
      <c r="M41" s="72" t="s">
        <v>49</v>
      </c>
      <c r="N41" s="55" t="s">
        <v>49</v>
      </c>
    </row>
    <row r="42" spans="2:14" s="2" customFormat="1" ht="26.25" customHeight="1">
      <c r="B42" s="11" t="s">
        <v>32</v>
      </c>
      <c r="C42" s="24" t="s">
        <v>27</v>
      </c>
      <c r="D42" s="24" t="s">
        <v>27</v>
      </c>
      <c r="E42" s="24" t="s">
        <v>27</v>
      </c>
      <c r="F42" s="24" t="s">
        <v>27</v>
      </c>
      <c r="G42" s="24" t="s">
        <v>27</v>
      </c>
      <c r="H42" s="24"/>
      <c r="I42" s="24"/>
      <c r="J42" s="56"/>
      <c r="K42" s="12"/>
      <c r="L42" s="25"/>
      <c r="M42" s="25"/>
      <c r="N42" s="56"/>
    </row>
    <row r="43" spans="2:14" s="2" customFormat="1" ht="26.25" customHeight="1">
      <c r="B43" s="13" t="s">
        <v>14</v>
      </c>
      <c r="C43" s="27"/>
      <c r="D43" s="27"/>
      <c r="E43" s="27"/>
      <c r="F43" s="27"/>
      <c r="G43" s="27" t="s">
        <v>40</v>
      </c>
      <c r="H43" s="27"/>
      <c r="I43" s="27"/>
      <c r="J43" s="57"/>
      <c r="K43" s="13"/>
      <c r="L43" s="27"/>
      <c r="M43" s="27"/>
      <c r="N43" s="57"/>
    </row>
    <row r="44" spans="2:14" s="2" customFormat="1" ht="46.5" customHeight="1">
      <c r="B44" s="14" t="s">
        <v>30</v>
      </c>
      <c r="C44" s="27"/>
      <c r="D44" s="27"/>
      <c r="E44" s="27"/>
      <c r="F44" s="27"/>
      <c r="G44" s="27"/>
      <c r="H44" s="27"/>
      <c r="I44" s="27"/>
      <c r="J44" s="58"/>
      <c r="K44" s="64"/>
      <c r="L44" s="71"/>
      <c r="M44" s="71"/>
      <c r="N44" s="57">
        <f>COUNTIF(C11:I43,"休日休工")</f>
        <v>2</v>
      </c>
    </row>
    <row r="45" spans="2:14" ht="46.5" customHeight="1">
      <c r="B45" s="15" t="s">
        <v>29</v>
      </c>
      <c r="C45" s="28"/>
      <c r="D45" s="28"/>
      <c r="E45" s="28"/>
      <c r="F45" s="28"/>
      <c r="G45" s="28"/>
      <c r="H45" s="28"/>
      <c r="I45" s="28"/>
      <c r="J45" s="59"/>
      <c r="K45" s="15">
        <f>SUM(K11:K44)</f>
        <v>58</v>
      </c>
      <c r="L45" s="28">
        <f>SUM(L11:L44)</f>
        <v>18</v>
      </c>
      <c r="M45" s="28">
        <f>SUM(M11:M44)</f>
        <v>8.5</v>
      </c>
      <c r="N45" s="77">
        <f>SUM(N11:N43)+N44*0.5</f>
        <v>7.5</v>
      </c>
    </row>
    <row r="46" spans="2:14" s="3" customFormat="1" ht="14.25" customHeight="1">
      <c r="B46" s="90" t="s">
        <v>51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2:14" ht="14.25" customHeight="1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2:14" s="3" customFormat="1" ht="12.75">
      <c r="B48" s="92" t="s">
        <v>48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</row>
    <row r="49" spans="2:14" ht="24" customHeight="1">
      <c r="B49" s="35">
        <f>L45</f>
        <v>18</v>
      </c>
      <c r="C49" s="35" t="s">
        <v>39</v>
      </c>
      <c r="D49" s="35">
        <f>K45</f>
        <v>58</v>
      </c>
      <c r="E49" s="35" t="s">
        <v>42</v>
      </c>
      <c r="F49" s="95">
        <f>ROUNDDOWN(B49/D49,3)</f>
        <v>0.31</v>
      </c>
      <c r="G49" s="35" t="s">
        <v>43</v>
      </c>
      <c r="H49" s="37" t="str">
        <f>IF(F49&gt;=28.5%,"4週8休以上",IF(F49&gt;=25%,"4週7休以上4週8休未満",IF(F49&gt;=21.4%,"4週6休以上4週7休未満","4週6休未満")))</f>
        <v>4週8休以上</v>
      </c>
      <c r="I49" s="44"/>
      <c r="J49" s="45"/>
      <c r="K49" s="45"/>
      <c r="L49" s="45"/>
      <c r="M49" s="45"/>
      <c r="N49" s="45"/>
    </row>
    <row r="50" spans="2:14" ht="12" customHeight="1">
      <c r="B50" s="92" t="s">
        <v>50</v>
      </c>
      <c r="C50" s="35"/>
      <c r="D50" s="35"/>
      <c r="E50" s="35"/>
      <c r="F50" s="95"/>
      <c r="G50" s="35"/>
      <c r="H50" s="38"/>
      <c r="I50" s="45"/>
      <c r="J50" s="45"/>
      <c r="K50" s="45"/>
      <c r="L50" s="45"/>
      <c r="M50" s="45"/>
      <c r="N50" s="45"/>
    </row>
    <row r="51" spans="2:14" s="2" customFormat="1" ht="24" customHeight="1">
      <c r="B51" s="35">
        <f>N45</f>
        <v>7.5</v>
      </c>
      <c r="C51" s="35" t="s">
        <v>39</v>
      </c>
      <c r="D51" s="35">
        <f>M45</f>
        <v>8.5</v>
      </c>
      <c r="E51" s="35" t="s">
        <v>42</v>
      </c>
      <c r="F51" s="95">
        <f>ROUNDDOWN(B51/D51,3)</f>
        <v>0.88200000000000001</v>
      </c>
      <c r="G51" s="35" t="s">
        <v>43</v>
      </c>
      <c r="H51" s="39" t="str">
        <f>IF(AND(F51&gt;=70%,F49&gt;=28.5%),"評価対象","評価対象外")</f>
        <v>評価対象</v>
      </c>
      <c r="I51" s="46"/>
      <c r="J51" s="35"/>
      <c r="K51" s="35"/>
      <c r="L51" s="35"/>
      <c r="M51" s="35"/>
      <c r="N51" s="35"/>
    </row>
    <row r="52" spans="2:14" s="2" customFormat="1" ht="12" customHeight="1">
      <c r="B52" s="92" t="s">
        <v>54</v>
      </c>
      <c r="C52" s="35"/>
      <c r="D52" s="35"/>
      <c r="E52" s="35"/>
      <c r="F52" s="95"/>
      <c r="G52" s="35"/>
      <c r="H52" s="97"/>
      <c r="I52" s="97"/>
      <c r="J52" s="35"/>
      <c r="K52" s="35"/>
      <c r="L52" s="35"/>
      <c r="M52" s="35"/>
      <c r="N52" s="35"/>
    </row>
    <row r="53" spans="2:14">
      <c r="B53" s="3"/>
    </row>
  </sheetData>
  <mergeCells count="77">
    <mergeCell ref="B1:N1"/>
    <mergeCell ref="C3:G3"/>
    <mergeCell ref="I3:K3"/>
    <mergeCell ref="C4:G4"/>
    <mergeCell ref="C5:G5"/>
    <mergeCell ref="I5:K5"/>
    <mergeCell ref="K8:N8"/>
    <mergeCell ref="K9:L9"/>
    <mergeCell ref="M9:N9"/>
    <mergeCell ref="B44:J44"/>
    <mergeCell ref="B45:J45"/>
    <mergeCell ref="H49:I49"/>
    <mergeCell ref="H51:I5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41:J43"/>
    <mergeCell ref="K41:K43"/>
    <mergeCell ref="L41:L43"/>
    <mergeCell ref="M41:M43"/>
    <mergeCell ref="N41:N43"/>
  </mergeCells>
  <phoneticPr fontId="1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8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N52"/>
  <sheetViews>
    <sheetView tabSelected="1" view="pageBreakPreview" zoomScaleSheetLayoutView="100" workbookViewId="0">
      <pane xSplit="1" ySplit="10" topLeftCell="B35" activePane="bottomRight" state="frozen"/>
      <selection pane="topRight"/>
      <selection pane="bottomLeft"/>
      <selection pane="bottomRight" activeCell="G82" sqref="G82"/>
    </sheetView>
  </sheetViews>
  <sheetFormatPr defaultRowHeight="12"/>
  <cols>
    <col min="1" max="1" width="2.5" style="1" customWidth="1"/>
    <col min="2" max="2" width="9" style="2" customWidth="1"/>
    <col min="3" max="3" width="9.5" style="1" bestFit="1" customWidth="1"/>
    <col min="4" max="4" width="9" style="1" customWidth="1"/>
    <col min="5" max="5" width="9.5" style="1" bestFit="1" customWidth="1"/>
    <col min="6" max="9" width="9" style="1" customWidth="1"/>
    <col min="10" max="10" width="22.75" style="1" customWidth="1"/>
    <col min="11" max="12" width="10.25" style="1" customWidth="1"/>
    <col min="13" max="13" width="2.375" style="1" customWidth="1"/>
    <col min="14" max="16384" width="9" style="1" customWidth="1"/>
  </cols>
  <sheetData>
    <row r="1" spans="2:14" ht="26.25" customHeight="1">
      <c r="B1" s="4" t="s">
        <v>38</v>
      </c>
      <c r="C1" s="4"/>
      <c r="D1" s="4"/>
      <c r="E1" s="4"/>
      <c r="F1" s="4"/>
      <c r="G1" s="4"/>
      <c r="H1" s="4"/>
      <c r="I1" s="4"/>
      <c r="J1" s="4"/>
      <c r="K1" s="4"/>
      <c r="L1" s="4"/>
      <c r="M1" s="86"/>
      <c r="N1" s="86"/>
    </row>
    <row r="2" spans="2:14" ht="14.25" customHeight="1">
      <c r="B2" s="88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4" ht="14.25" customHeight="1">
      <c r="B3" s="89" t="s">
        <v>9</v>
      </c>
      <c r="C3" s="93" t="s">
        <v>37</v>
      </c>
      <c r="D3" s="93"/>
      <c r="E3" s="93"/>
      <c r="F3" s="93"/>
      <c r="G3" s="93"/>
      <c r="H3" s="89" t="s">
        <v>47</v>
      </c>
      <c r="I3" s="93" t="s">
        <v>36</v>
      </c>
      <c r="J3" s="93"/>
      <c r="K3" s="93"/>
      <c r="L3" s="45"/>
    </row>
    <row r="4" spans="2:14" ht="14.25" customHeight="1">
      <c r="B4" s="89" t="s">
        <v>46</v>
      </c>
      <c r="C4" s="19" t="s">
        <v>41</v>
      </c>
      <c r="D4" s="19"/>
      <c r="E4" s="19"/>
      <c r="F4" s="19"/>
      <c r="G4" s="19"/>
      <c r="H4" s="96"/>
      <c r="I4" s="45"/>
      <c r="J4" s="45"/>
      <c r="K4" s="45"/>
      <c r="L4" s="45"/>
    </row>
    <row r="5" spans="2:14" ht="14.25" customHeight="1">
      <c r="B5" s="89" t="s">
        <v>31</v>
      </c>
      <c r="C5" s="93" t="s">
        <v>18</v>
      </c>
      <c r="D5" s="93"/>
      <c r="E5" s="93"/>
      <c r="F5" s="93"/>
      <c r="G5" s="93"/>
      <c r="H5" s="89" t="s">
        <v>33</v>
      </c>
      <c r="I5" s="18" t="s">
        <v>53</v>
      </c>
      <c r="J5" s="18"/>
      <c r="K5" s="18"/>
      <c r="L5" s="45"/>
    </row>
    <row r="6" spans="2:14" ht="14.25" customHeight="1">
      <c r="B6" s="89"/>
      <c r="C6" s="90"/>
      <c r="D6" s="90"/>
      <c r="E6" s="90"/>
      <c r="F6" s="90"/>
      <c r="G6" s="90"/>
      <c r="H6" s="89"/>
      <c r="I6" s="90"/>
      <c r="J6" s="90"/>
      <c r="K6" s="90"/>
      <c r="L6" s="45"/>
    </row>
    <row r="7" spans="2:14" ht="14.25" customHeight="1">
      <c r="B7" s="35"/>
      <c r="C7" s="45"/>
      <c r="D7" s="45"/>
      <c r="E7" s="94"/>
      <c r="F7" s="90"/>
      <c r="G7" s="90"/>
      <c r="H7" s="89"/>
      <c r="I7" s="90"/>
      <c r="J7" s="90"/>
      <c r="K7" s="89" t="s">
        <v>8</v>
      </c>
      <c r="L7" s="98">
        <v>45383</v>
      </c>
      <c r="M7" s="78">
        <f>WEEKDAY($L$7)</f>
        <v>2</v>
      </c>
    </row>
    <row r="8" spans="2:14" ht="11.25" customHeight="1">
      <c r="B8" s="7"/>
      <c r="C8" s="20" t="s">
        <v>1</v>
      </c>
      <c r="D8" s="29" t="s">
        <v>3</v>
      </c>
      <c r="E8" s="29" t="s">
        <v>2</v>
      </c>
      <c r="F8" s="29" t="s">
        <v>4</v>
      </c>
      <c r="G8" s="29" t="s">
        <v>5</v>
      </c>
      <c r="H8" s="29" t="s">
        <v>11</v>
      </c>
      <c r="I8" s="41" t="s">
        <v>12</v>
      </c>
      <c r="J8" s="47" t="s">
        <v>14</v>
      </c>
      <c r="K8" s="60" t="s">
        <v>13</v>
      </c>
      <c r="L8" s="74"/>
    </row>
    <row r="9" spans="2:14" ht="11.25" customHeight="1">
      <c r="B9" s="8"/>
      <c r="C9" s="21"/>
      <c r="D9" s="30"/>
      <c r="E9" s="30"/>
      <c r="F9" s="30"/>
      <c r="G9" s="30"/>
      <c r="H9" s="30"/>
      <c r="I9" s="42"/>
      <c r="J9" s="48"/>
      <c r="K9" s="61" t="s">
        <v>23</v>
      </c>
      <c r="L9" s="75"/>
    </row>
    <row r="10" spans="2:14" s="2" customFormat="1" ht="26.25" customHeight="1">
      <c r="B10" s="9"/>
      <c r="C10" s="22"/>
      <c r="D10" s="31"/>
      <c r="E10" s="31"/>
      <c r="F10" s="31"/>
      <c r="G10" s="31"/>
      <c r="H10" s="31"/>
      <c r="I10" s="43"/>
      <c r="J10" s="49"/>
      <c r="K10" s="62" t="s">
        <v>16</v>
      </c>
      <c r="L10" s="82" t="s">
        <v>19</v>
      </c>
      <c r="M10" s="2"/>
      <c r="N10" s="2"/>
    </row>
    <row r="11" spans="2:14" s="2" customFormat="1" ht="18.75" customHeight="1">
      <c r="B11" s="10" t="s">
        <v>10</v>
      </c>
      <c r="C11" s="23">
        <f>$L$7-($M$7-1)</f>
        <v>45382</v>
      </c>
      <c r="D11" s="23">
        <f t="shared" ref="D11:I11" si="0">C11+1</f>
        <v>45383</v>
      </c>
      <c r="E11" s="23">
        <f t="shared" si="0"/>
        <v>45384</v>
      </c>
      <c r="F11" s="23">
        <f t="shared" si="0"/>
        <v>45385</v>
      </c>
      <c r="G11" s="23">
        <f t="shared" si="0"/>
        <v>45386</v>
      </c>
      <c r="H11" s="23">
        <f t="shared" si="0"/>
        <v>45387</v>
      </c>
      <c r="I11" s="23">
        <f t="shared" si="0"/>
        <v>45388</v>
      </c>
      <c r="J11" s="100" t="s">
        <v>17</v>
      </c>
      <c r="K11" s="63">
        <f>COUNTIF(C12:I12,"&lt;&gt;対象外")</f>
        <v>7</v>
      </c>
      <c r="L11" s="83">
        <f>COUNTIF(C12:I12,"*休工*")</f>
        <v>2</v>
      </c>
      <c r="M11" s="2"/>
      <c r="N11" s="2"/>
    </row>
    <row r="12" spans="2:14" s="2" customFormat="1" ht="26.25" customHeight="1">
      <c r="B12" s="11" t="s">
        <v>32</v>
      </c>
      <c r="C12" s="24" t="s">
        <v>15</v>
      </c>
      <c r="D12" s="24"/>
      <c r="E12" s="24"/>
      <c r="F12" s="24"/>
      <c r="G12" s="24"/>
      <c r="H12" s="24"/>
      <c r="I12" s="24" t="s">
        <v>15</v>
      </c>
      <c r="J12" s="101"/>
      <c r="K12" s="12"/>
      <c r="L12" s="84"/>
      <c r="M12" s="2"/>
      <c r="N12" s="2"/>
    </row>
    <row r="13" spans="2:14" s="2" customFormat="1" ht="26.25" customHeight="1">
      <c r="B13" s="12" t="s">
        <v>14</v>
      </c>
      <c r="C13" s="25"/>
      <c r="D13" s="25" t="s">
        <v>7</v>
      </c>
      <c r="E13" s="25"/>
      <c r="F13" s="25"/>
      <c r="G13" s="25"/>
      <c r="H13" s="25"/>
      <c r="I13" s="25"/>
      <c r="J13" s="101"/>
      <c r="K13" s="13"/>
      <c r="L13" s="85"/>
      <c r="M13" s="2"/>
      <c r="N13" s="2"/>
    </row>
    <row r="14" spans="2:14" s="2" customFormat="1" ht="18.75" customHeight="1">
      <c r="B14" s="7" t="s">
        <v>34</v>
      </c>
      <c r="C14" s="26">
        <f>I11+1</f>
        <v>45389</v>
      </c>
      <c r="D14" s="26">
        <f t="shared" ref="D14:I14" si="1">C14+1</f>
        <v>45390</v>
      </c>
      <c r="E14" s="26">
        <f t="shared" si="1"/>
        <v>45391</v>
      </c>
      <c r="F14" s="26">
        <f t="shared" si="1"/>
        <v>45392</v>
      </c>
      <c r="G14" s="26">
        <f t="shared" si="1"/>
        <v>45393</v>
      </c>
      <c r="H14" s="26">
        <f t="shared" si="1"/>
        <v>45394</v>
      </c>
      <c r="I14" s="26">
        <f t="shared" si="1"/>
        <v>45395</v>
      </c>
      <c r="J14" s="52"/>
      <c r="K14" s="63">
        <f>COUNTIF(C15:I15,"&lt;&gt;対象外")</f>
        <v>7</v>
      </c>
      <c r="L14" s="83">
        <f>COUNTIF(C15:I15,"*休工*")</f>
        <v>2</v>
      </c>
      <c r="M14" s="2"/>
      <c r="N14" s="2"/>
    </row>
    <row r="15" spans="2:14" s="2" customFormat="1" ht="26.25" customHeight="1">
      <c r="B15" s="11" t="s">
        <v>32</v>
      </c>
      <c r="C15" s="24" t="s">
        <v>15</v>
      </c>
      <c r="D15" s="24"/>
      <c r="E15" s="24"/>
      <c r="F15" s="24"/>
      <c r="G15" s="24" t="s">
        <v>44</v>
      </c>
      <c r="H15" s="24"/>
      <c r="I15" s="24"/>
      <c r="J15" s="53"/>
      <c r="K15" s="12"/>
      <c r="L15" s="84"/>
      <c r="M15" s="2"/>
      <c r="N15" s="2"/>
    </row>
    <row r="16" spans="2:14" s="2" customFormat="1" ht="26.25" customHeight="1">
      <c r="B16" s="13" t="s">
        <v>14</v>
      </c>
      <c r="C16" s="27"/>
      <c r="D16" s="27"/>
      <c r="E16" s="27"/>
      <c r="F16" s="27"/>
      <c r="G16" s="27"/>
      <c r="H16" s="27"/>
      <c r="I16" s="27"/>
      <c r="J16" s="54"/>
      <c r="K16" s="13"/>
      <c r="L16" s="85"/>
      <c r="M16" s="2"/>
      <c r="N16" s="2"/>
    </row>
    <row r="17" spans="2:12" s="2" customFormat="1" ht="18.75" customHeight="1">
      <c r="B17" s="10" t="s">
        <v>10</v>
      </c>
      <c r="C17" s="23">
        <f>I14+1</f>
        <v>45396</v>
      </c>
      <c r="D17" s="23">
        <f t="shared" ref="D17:I17" si="2">C17+1</f>
        <v>45397</v>
      </c>
      <c r="E17" s="23">
        <f t="shared" si="2"/>
        <v>45398</v>
      </c>
      <c r="F17" s="23">
        <f t="shared" si="2"/>
        <v>45399</v>
      </c>
      <c r="G17" s="23">
        <f t="shared" si="2"/>
        <v>45400</v>
      </c>
      <c r="H17" s="23">
        <f t="shared" si="2"/>
        <v>45401</v>
      </c>
      <c r="I17" s="23">
        <f t="shared" si="2"/>
        <v>45402</v>
      </c>
      <c r="J17" s="55"/>
      <c r="K17" s="63">
        <f>COUNTIF(C18:I18,"&lt;&gt;対象外")</f>
        <v>7</v>
      </c>
      <c r="L17" s="83">
        <f>COUNTIF(C18:I18,"*休工*")</f>
        <v>1</v>
      </c>
    </row>
    <row r="18" spans="2:12" s="2" customFormat="1" ht="26.25" customHeight="1">
      <c r="B18" s="11" t="s">
        <v>32</v>
      </c>
      <c r="C18" s="24" t="s">
        <v>15</v>
      </c>
      <c r="D18" s="24"/>
      <c r="E18" s="24"/>
      <c r="F18" s="24"/>
      <c r="G18" s="24"/>
      <c r="H18" s="24"/>
      <c r="I18" s="24"/>
      <c r="J18" s="56"/>
      <c r="K18" s="12"/>
      <c r="L18" s="84"/>
    </row>
    <row r="19" spans="2:12" s="2" customFormat="1" ht="26.25" customHeight="1">
      <c r="B19" s="13" t="s">
        <v>14</v>
      </c>
      <c r="C19" s="27"/>
      <c r="D19" s="27"/>
      <c r="E19" s="27"/>
      <c r="F19" s="27"/>
      <c r="G19" s="27"/>
      <c r="H19" s="27"/>
      <c r="I19" s="27"/>
      <c r="J19" s="57"/>
      <c r="K19" s="13"/>
      <c r="L19" s="85"/>
    </row>
    <row r="20" spans="2:12" s="2" customFormat="1" ht="18.75" customHeight="1">
      <c r="B20" s="7" t="s">
        <v>10</v>
      </c>
      <c r="C20" s="26">
        <f>I17+1</f>
        <v>45403</v>
      </c>
      <c r="D20" s="26">
        <f t="shared" ref="D20:I20" si="3">C20+1</f>
        <v>45404</v>
      </c>
      <c r="E20" s="26">
        <f t="shared" si="3"/>
        <v>45405</v>
      </c>
      <c r="F20" s="26">
        <f t="shared" si="3"/>
        <v>45406</v>
      </c>
      <c r="G20" s="26">
        <f t="shared" si="3"/>
        <v>45407</v>
      </c>
      <c r="H20" s="26">
        <f t="shared" si="3"/>
        <v>45408</v>
      </c>
      <c r="I20" s="26">
        <f t="shared" si="3"/>
        <v>45409</v>
      </c>
      <c r="J20" s="55"/>
      <c r="K20" s="63">
        <f>COUNTIF(C21:I21,"&lt;&gt;対象外")</f>
        <v>7</v>
      </c>
      <c r="L20" s="83">
        <f>COUNTIF(C21:I21,"*休工*")</f>
        <v>3</v>
      </c>
    </row>
    <row r="21" spans="2:12" s="2" customFormat="1" ht="26.25" customHeight="1">
      <c r="B21" s="11" t="s">
        <v>32</v>
      </c>
      <c r="C21" s="24" t="s">
        <v>15</v>
      </c>
      <c r="D21" s="24" t="s">
        <v>24</v>
      </c>
      <c r="E21" s="24" t="s">
        <v>24</v>
      </c>
      <c r="F21" s="24"/>
      <c r="G21" s="24"/>
      <c r="H21" s="24"/>
      <c r="I21" s="24"/>
      <c r="J21" s="56"/>
      <c r="K21" s="12"/>
      <c r="L21" s="84"/>
    </row>
    <row r="22" spans="2:12" s="2" customFormat="1" ht="26.25" customHeight="1">
      <c r="B22" s="13" t="s">
        <v>14</v>
      </c>
      <c r="C22" s="27"/>
      <c r="D22" s="27"/>
      <c r="E22" s="27"/>
      <c r="F22" s="27"/>
      <c r="G22" s="27"/>
      <c r="H22" s="27"/>
      <c r="I22" s="27"/>
      <c r="J22" s="57"/>
      <c r="K22" s="13"/>
      <c r="L22" s="85"/>
    </row>
    <row r="23" spans="2:12" s="2" customFormat="1" ht="18.75" customHeight="1">
      <c r="B23" s="10" t="s">
        <v>10</v>
      </c>
      <c r="C23" s="26">
        <f>I20+1</f>
        <v>45410</v>
      </c>
      <c r="D23" s="26">
        <f t="shared" ref="D23:I23" si="4">C23+1</f>
        <v>45411</v>
      </c>
      <c r="E23" s="26">
        <f t="shared" si="4"/>
        <v>45412</v>
      </c>
      <c r="F23" s="26">
        <f t="shared" si="4"/>
        <v>45413</v>
      </c>
      <c r="G23" s="26">
        <f t="shared" si="4"/>
        <v>45414</v>
      </c>
      <c r="H23" s="26">
        <f t="shared" si="4"/>
        <v>45415</v>
      </c>
      <c r="I23" s="26">
        <f t="shared" si="4"/>
        <v>45416</v>
      </c>
      <c r="J23" s="55"/>
      <c r="K23" s="63">
        <f>COUNTIF(C24:I24,"&lt;&gt;対象外")</f>
        <v>7</v>
      </c>
      <c r="L23" s="83">
        <f>COUNTIF(C24:I24,"*休工*")</f>
        <v>2</v>
      </c>
    </row>
    <row r="24" spans="2:12" s="2" customFormat="1" ht="26.25" customHeight="1">
      <c r="B24" s="11" t="s">
        <v>32</v>
      </c>
      <c r="C24" s="24" t="s">
        <v>15</v>
      </c>
      <c r="D24" s="24"/>
      <c r="E24" s="24"/>
      <c r="F24" s="24"/>
      <c r="G24" s="24"/>
      <c r="H24" s="24"/>
      <c r="I24" s="24" t="s">
        <v>15</v>
      </c>
      <c r="J24" s="56"/>
      <c r="K24" s="12"/>
      <c r="L24" s="84"/>
    </row>
    <row r="25" spans="2:12" s="2" customFormat="1" ht="26.25" customHeight="1">
      <c r="B25" s="13" t="s">
        <v>14</v>
      </c>
      <c r="C25" s="27"/>
      <c r="D25" s="27"/>
      <c r="E25" s="27"/>
      <c r="F25" s="27"/>
      <c r="G25" s="27"/>
      <c r="H25" s="27"/>
      <c r="I25" s="27"/>
      <c r="J25" s="57"/>
      <c r="K25" s="13"/>
      <c r="L25" s="85"/>
    </row>
    <row r="26" spans="2:12" s="2" customFormat="1" ht="18.75" customHeight="1">
      <c r="B26" s="7" t="s">
        <v>10</v>
      </c>
      <c r="C26" s="26">
        <f>I23+1</f>
        <v>45417</v>
      </c>
      <c r="D26" s="26">
        <f t="shared" ref="D26:I26" si="5">C26+1</f>
        <v>45418</v>
      </c>
      <c r="E26" s="26">
        <f t="shared" si="5"/>
        <v>45419</v>
      </c>
      <c r="F26" s="26">
        <f t="shared" si="5"/>
        <v>45420</v>
      </c>
      <c r="G26" s="26">
        <f t="shared" si="5"/>
        <v>45421</v>
      </c>
      <c r="H26" s="26">
        <f t="shared" si="5"/>
        <v>45422</v>
      </c>
      <c r="I26" s="26">
        <f t="shared" si="5"/>
        <v>45423</v>
      </c>
      <c r="J26" s="55"/>
      <c r="K26" s="63">
        <f>COUNTIF(C27:I27,"&lt;&gt;対象外")</f>
        <v>7</v>
      </c>
      <c r="L26" s="83">
        <f>COUNTIF(C27:I27,"*休工*")</f>
        <v>2</v>
      </c>
    </row>
    <row r="27" spans="2:12" s="2" customFormat="1" ht="26.25" customHeight="1">
      <c r="B27" s="11" t="s">
        <v>32</v>
      </c>
      <c r="C27" s="24" t="s">
        <v>15</v>
      </c>
      <c r="D27" s="24"/>
      <c r="E27" s="24"/>
      <c r="F27" s="24"/>
      <c r="G27" s="24"/>
      <c r="H27" s="24"/>
      <c r="I27" s="24" t="s">
        <v>15</v>
      </c>
      <c r="J27" s="56"/>
      <c r="K27" s="12"/>
      <c r="L27" s="84"/>
    </row>
    <row r="28" spans="2:12" s="2" customFormat="1" ht="26.25" customHeight="1">
      <c r="B28" s="13" t="s">
        <v>14</v>
      </c>
      <c r="C28" s="27"/>
      <c r="D28" s="27"/>
      <c r="E28" s="27"/>
      <c r="F28" s="27"/>
      <c r="G28" s="27"/>
      <c r="H28" s="27"/>
      <c r="I28" s="27"/>
      <c r="J28" s="57"/>
      <c r="K28" s="13"/>
      <c r="L28" s="85"/>
    </row>
    <row r="29" spans="2:12" s="2" customFormat="1" ht="18.75" customHeight="1">
      <c r="B29" s="7" t="s">
        <v>34</v>
      </c>
      <c r="C29" s="26">
        <f>I26+1</f>
        <v>45424</v>
      </c>
      <c r="D29" s="26">
        <f t="shared" ref="D29:I29" si="6">C29+1</f>
        <v>45425</v>
      </c>
      <c r="E29" s="26">
        <f t="shared" si="6"/>
        <v>45426</v>
      </c>
      <c r="F29" s="26">
        <f t="shared" si="6"/>
        <v>45427</v>
      </c>
      <c r="G29" s="26">
        <f t="shared" si="6"/>
        <v>45428</v>
      </c>
      <c r="H29" s="26">
        <f t="shared" si="6"/>
        <v>45429</v>
      </c>
      <c r="I29" s="26">
        <f t="shared" si="6"/>
        <v>45430</v>
      </c>
      <c r="J29" s="55"/>
      <c r="K29" s="63">
        <f>COUNTIF(C30:I30,"&lt;&gt;対象外")</f>
        <v>3</v>
      </c>
      <c r="L29" s="83">
        <f>COUNTIF(C30:I30,"*休工*")</f>
        <v>1</v>
      </c>
    </row>
    <row r="30" spans="2:12" s="2" customFormat="1" ht="26.25" customHeight="1">
      <c r="B30" s="11" t="s">
        <v>32</v>
      </c>
      <c r="C30" s="24" t="s">
        <v>15</v>
      </c>
      <c r="D30" s="24"/>
      <c r="E30" s="24"/>
      <c r="F30" s="24" t="s">
        <v>27</v>
      </c>
      <c r="G30" s="24" t="s">
        <v>27</v>
      </c>
      <c r="H30" s="24" t="s">
        <v>27</v>
      </c>
      <c r="I30" s="24" t="s">
        <v>27</v>
      </c>
      <c r="J30" s="56"/>
      <c r="K30" s="12"/>
      <c r="L30" s="84"/>
    </row>
    <row r="31" spans="2:12" s="2" customFormat="1" ht="26.25" customHeight="1">
      <c r="B31" s="13" t="s">
        <v>14</v>
      </c>
      <c r="C31" s="27"/>
      <c r="D31" s="27"/>
      <c r="E31" s="27"/>
      <c r="F31" s="27"/>
      <c r="G31" s="27"/>
      <c r="H31" s="27"/>
      <c r="I31" s="27"/>
      <c r="J31" s="57"/>
      <c r="K31" s="13"/>
      <c r="L31" s="85"/>
    </row>
    <row r="32" spans="2:12" s="2" customFormat="1" ht="18.75" customHeight="1">
      <c r="B32" s="10" t="s">
        <v>10</v>
      </c>
      <c r="C32" s="26">
        <f>I29+1</f>
        <v>45431</v>
      </c>
      <c r="D32" s="26">
        <f t="shared" ref="D32:I32" si="7">C32+1</f>
        <v>45432</v>
      </c>
      <c r="E32" s="26">
        <f t="shared" si="7"/>
        <v>45433</v>
      </c>
      <c r="F32" s="26">
        <f t="shared" si="7"/>
        <v>45434</v>
      </c>
      <c r="G32" s="26">
        <f t="shared" si="7"/>
        <v>45435</v>
      </c>
      <c r="H32" s="26">
        <f t="shared" si="7"/>
        <v>45436</v>
      </c>
      <c r="I32" s="26">
        <f t="shared" si="7"/>
        <v>45437</v>
      </c>
      <c r="J32" s="55"/>
      <c r="K32" s="63">
        <f>COUNTIF(C33:I33,"&lt;&gt;対象外")</f>
        <v>7</v>
      </c>
      <c r="L32" s="83">
        <f>COUNTIF(C33:I33,"*休工*")</f>
        <v>2</v>
      </c>
    </row>
    <row r="33" spans="2:12" s="2" customFormat="1" ht="26.25" customHeight="1">
      <c r="B33" s="11" t="s">
        <v>32</v>
      </c>
      <c r="C33" s="24" t="s">
        <v>15</v>
      </c>
      <c r="D33" s="24"/>
      <c r="E33" s="24"/>
      <c r="F33" s="24"/>
      <c r="G33" s="24"/>
      <c r="H33" s="24"/>
      <c r="I33" s="24" t="s">
        <v>15</v>
      </c>
      <c r="J33" s="56"/>
      <c r="K33" s="12"/>
      <c r="L33" s="84"/>
    </row>
    <row r="34" spans="2:12" s="2" customFormat="1" ht="26.25" customHeight="1">
      <c r="B34" s="13" t="s">
        <v>14</v>
      </c>
      <c r="C34" s="27"/>
      <c r="D34" s="27"/>
      <c r="E34" s="27"/>
      <c r="F34" s="27"/>
      <c r="G34" s="27"/>
      <c r="H34" s="27"/>
      <c r="I34" s="27"/>
      <c r="J34" s="57"/>
      <c r="K34" s="13"/>
      <c r="L34" s="85"/>
    </row>
    <row r="35" spans="2:12" s="2" customFormat="1" ht="18.75" customHeight="1">
      <c r="B35" s="7" t="s">
        <v>10</v>
      </c>
      <c r="C35" s="26">
        <f>I32+1</f>
        <v>45438</v>
      </c>
      <c r="D35" s="26">
        <f t="shared" ref="D35:I35" si="8">C35+1</f>
        <v>45439</v>
      </c>
      <c r="E35" s="26">
        <f t="shared" si="8"/>
        <v>45440</v>
      </c>
      <c r="F35" s="26">
        <f t="shared" si="8"/>
        <v>45441</v>
      </c>
      <c r="G35" s="26">
        <f t="shared" si="8"/>
        <v>45442</v>
      </c>
      <c r="H35" s="26">
        <f t="shared" si="8"/>
        <v>45443</v>
      </c>
      <c r="I35" s="26">
        <f t="shared" si="8"/>
        <v>45444</v>
      </c>
      <c r="J35" s="55"/>
      <c r="K35" s="63">
        <f>COUNTIF(C36:I36,"&lt;&gt;対象外")</f>
        <v>7</v>
      </c>
      <c r="L35" s="83">
        <f>COUNTIF(C36:I36,"*休工*")</f>
        <v>2</v>
      </c>
    </row>
    <row r="36" spans="2:12" s="2" customFormat="1" ht="26.25" customHeight="1">
      <c r="B36" s="11" t="s">
        <v>32</v>
      </c>
      <c r="C36" s="24"/>
      <c r="D36" s="24" t="s">
        <v>20</v>
      </c>
      <c r="E36" s="24"/>
      <c r="F36" s="24"/>
      <c r="G36" s="24"/>
      <c r="H36" s="24"/>
      <c r="I36" s="24" t="s">
        <v>15</v>
      </c>
      <c r="J36" s="56"/>
      <c r="K36" s="12"/>
      <c r="L36" s="84"/>
    </row>
    <row r="37" spans="2:12" s="2" customFormat="1" ht="26.25" customHeight="1">
      <c r="B37" s="13" t="s">
        <v>14</v>
      </c>
      <c r="C37" s="27"/>
      <c r="D37" s="27"/>
      <c r="E37" s="27"/>
      <c r="F37" s="27"/>
      <c r="G37" s="27"/>
      <c r="H37" s="27"/>
      <c r="I37" s="27"/>
      <c r="J37" s="57"/>
      <c r="K37" s="13"/>
      <c r="L37" s="85"/>
    </row>
    <row r="38" spans="2:12" s="2" customFormat="1" ht="18.75" customHeight="1">
      <c r="B38" s="10" t="s">
        <v>10</v>
      </c>
      <c r="C38" s="26">
        <f>I35+1</f>
        <v>45445</v>
      </c>
      <c r="D38" s="26">
        <f t="shared" ref="D38:I38" si="9">C38+1</f>
        <v>45446</v>
      </c>
      <c r="E38" s="26">
        <f t="shared" si="9"/>
        <v>45447</v>
      </c>
      <c r="F38" s="26">
        <f t="shared" si="9"/>
        <v>45448</v>
      </c>
      <c r="G38" s="26">
        <f t="shared" si="9"/>
        <v>45449</v>
      </c>
      <c r="H38" s="26">
        <f t="shared" si="9"/>
        <v>45450</v>
      </c>
      <c r="I38" s="26">
        <f t="shared" si="9"/>
        <v>45451</v>
      </c>
      <c r="J38" s="55"/>
      <c r="K38" s="63">
        <f>COUNTIF(C39:I39,"&lt;&gt;対象外")</f>
        <v>7</v>
      </c>
      <c r="L38" s="83">
        <f>COUNTIF(C39:I39,"*休工*")</f>
        <v>1</v>
      </c>
    </row>
    <row r="39" spans="2:12" s="2" customFormat="1" ht="26.25" customHeight="1">
      <c r="B39" s="11" t="s">
        <v>32</v>
      </c>
      <c r="C39" s="24" t="s">
        <v>15</v>
      </c>
      <c r="D39" s="24"/>
      <c r="E39" s="24"/>
      <c r="F39" s="24"/>
      <c r="G39" s="24"/>
      <c r="H39" s="24"/>
      <c r="I39" s="24"/>
      <c r="J39" s="56"/>
      <c r="K39" s="12"/>
      <c r="L39" s="84"/>
    </row>
    <row r="40" spans="2:12" s="2" customFormat="1" ht="26.25" customHeight="1">
      <c r="B40" s="13" t="s">
        <v>14</v>
      </c>
      <c r="C40" s="27"/>
      <c r="D40" s="27"/>
      <c r="E40" s="27"/>
      <c r="F40" s="27"/>
      <c r="G40" s="27"/>
      <c r="H40" s="27"/>
      <c r="I40" s="27"/>
      <c r="J40" s="57"/>
      <c r="K40" s="13"/>
      <c r="L40" s="85"/>
    </row>
    <row r="41" spans="2:12" s="2" customFormat="1" ht="18.75" customHeight="1">
      <c r="B41" s="7" t="s">
        <v>34</v>
      </c>
      <c r="C41" s="26">
        <f>I38+1</f>
        <v>45452</v>
      </c>
      <c r="D41" s="26">
        <f t="shared" ref="D41:I41" si="10">C41+1</f>
        <v>45453</v>
      </c>
      <c r="E41" s="26">
        <f t="shared" si="10"/>
        <v>45454</v>
      </c>
      <c r="F41" s="26">
        <f t="shared" si="10"/>
        <v>45455</v>
      </c>
      <c r="G41" s="26">
        <f t="shared" si="10"/>
        <v>45456</v>
      </c>
      <c r="H41" s="26">
        <f t="shared" si="10"/>
        <v>45457</v>
      </c>
      <c r="I41" s="26">
        <f t="shared" si="10"/>
        <v>45458</v>
      </c>
      <c r="J41" s="52"/>
      <c r="K41" s="63" t="s">
        <v>49</v>
      </c>
      <c r="L41" s="55" t="s">
        <v>49</v>
      </c>
    </row>
    <row r="42" spans="2:12" s="2" customFormat="1" ht="26.25" customHeight="1">
      <c r="B42" s="11" t="s">
        <v>32</v>
      </c>
      <c r="C42" s="24" t="s">
        <v>27</v>
      </c>
      <c r="D42" s="24" t="s">
        <v>27</v>
      </c>
      <c r="E42" s="24"/>
      <c r="F42" s="24"/>
      <c r="G42" s="24"/>
      <c r="H42" s="24"/>
      <c r="I42" s="24"/>
      <c r="J42" s="53"/>
      <c r="K42" s="12"/>
      <c r="L42" s="56"/>
    </row>
    <row r="43" spans="2:12" s="2" customFormat="1" ht="26.25" customHeight="1">
      <c r="B43" s="13" t="s">
        <v>14</v>
      </c>
      <c r="C43" s="27"/>
      <c r="D43" s="27" t="s">
        <v>40</v>
      </c>
      <c r="E43" s="27"/>
      <c r="F43" s="27"/>
      <c r="G43" s="27"/>
      <c r="H43" s="27"/>
      <c r="I43" s="27"/>
      <c r="J43" s="54"/>
      <c r="K43" s="13"/>
      <c r="L43" s="57"/>
    </row>
    <row r="44" spans="2:12" ht="46.5" customHeight="1">
      <c r="B44" s="15" t="s">
        <v>29</v>
      </c>
      <c r="C44" s="28"/>
      <c r="D44" s="28"/>
      <c r="E44" s="28"/>
      <c r="F44" s="28"/>
      <c r="G44" s="28"/>
      <c r="H44" s="28"/>
      <c r="I44" s="28"/>
      <c r="J44" s="59"/>
      <c r="K44" s="15">
        <f>SUM(K11:K43)</f>
        <v>66</v>
      </c>
      <c r="L44" s="77">
        <f>SUM(L11:L43)</f>
        <v>18</v>
      </c>
    </row>
    <row r="45" spans="2:12" s="3" customFormat="1" ht="14.25" customHeight="1">
      <c r="B45" s="90" t="s">
        <v>51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2:12" ht="14.25" customHeight="1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2:12" s="3" customFormat="1" ht="12.75">
      <c r="B47" s="92" t="s">
        <v>48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</row>
    <row r="48" spans="2:12" ht="24" customHeight="1">
      <c r="B48" s="35">
        <f>L44</f>
        <v>18</v>
      </c>
      <c r="C48" s="35" t="s">
        <v>39</v>
      </c>
      <c r="D48" s="35">
        <f>K44</f>
        <v>66</v>
      </c>
      <c r="E48" s="35" t="s">
        <v>42</v>
      </c>
      <c r="F48" s="95">
        <f>ROUNDDOWN(B48/D48,3)</f>
        <v>0.27200000000000002</v>
      </c>
      <c r="G48" s="35" t="s">
        <v>43</v>
      </c>
      <c r="H48" s="37" t="str">
        <f>IF(F48&gt;=28.5%,"4週8休以上",IF(F48&gt;=25%,"4週7休以上4週8休未満",IF(F48&gt;=21.4%,"4週6休以上4週7休未満","4週6休未満")))</f>
        <v>4週7休以上4週8休未満</v>
      </c>
      <c r="I48" s="44"/>
      <c r="J48" s="45"/>
      <c r="K48" s="45"/>
      <c r="L48" s="45"/>
    </row>
    <row r="49" spans="2:12" ht="12" customHeight="1">
      <c r="B49" s="92" t="s">
        <v>50</v>
      </c>
      <c r="C49" s="35"/>
      <c r="D49" s="35"/>
      <c r="E49" s="35"/>
      <c r="F49" s="95"/>
      <c r="G49" s="35"/>
      <c r="H49" s="38"/>
      <c r="I49" s="45"/>
      <c r="J49" s="45"/>
      <c r="K49" s="45"/>
      <c r="L49" s="45"/>
    </row>
    <row r="50" spans="2:12" s="2" customFormat="1" ht="24" customHeight="1">
      <c r="B50" s="35">
        <f>L44</f>
        <v>18</v>
      </c>
      <c r="C50" s="35" t="s">
        <v>39</v>
      </c>
      <c r="D50" s="35">
        <f>K44</f>
        <v>66</v>
      </c>
      <c r="E50" s="35" t="s">
        <v>42</v>
      </c>
      <c r="F50" s="95">
        <f>ROUNDDOWN(B50/D50,3)</f>
        <v>0.27200000000000002</v>
      </c>
      <c r="G50" s="35" t="s">
        <v>43</v>
      </c>
      <c r="H50" s="39" t="str">
        <f>IF(F50&gt;=28.5%,"評価対象","評価対象外")</f>
        <v>評価対象外</v>
      </c>
      <c r="I50" s="46"/>
      <c r="J50" s="35"/>
      <c r="K50" s="35"/>
      <c r="L50" s="35"/>
    </row>
    <row r="51" spans="2:12" s="2" customFormat="1" ht="12" customHeight="1">
      <c r="B51" s="92" t="s">
        <v>54</v>
      </c>
      <c r="C51" s="35"/>
      <c r="D51" s="35"/>
      <c r="E51" s="35"/>
      <c r="F51" s="99"/>
      <c r="G51" s="35"/>
      <c r="H51" s="97"/>
      <c r="I51" s="97"/>
      <c r="J51" s="35"/>
      <c r="K51" s="35"/>
      <c r="L51" s="35"/>
    </row>
    <row r="52" spans="2:12">
      <c r="B52" s="3"/>
    </row>
  </sheetData>
  <mergeCells count="53">
    <mergeCell ref="B1:L1"/>
    <mergeCell ref="C3:G3"/>
    <mergeCell ref="I3:K3"/>
    <mergeCell ref="C4:G4"/>
    <mergeCell ref="C5:G5"/>
    <mergeCell ref="I5:K5"/>
    <mergeCell ref="K8:L8"/>
    <mergeCell ref="K9:L9"/>
    <mergeCell ref="B44:J44"/>
    <mergeCell ref="H48:I48"/>
    <mergeCell ref="H50:I5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J11:J13"/>
    <mergeCell ref="K11:K13"/>
    <mergeCell ref="L11:L13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J32:J34"/>
    <mergeCell ref="K32:K34"/>
    <mergeCell ref="L32:L34"/>
    <mergeCell ref="J35:J37"/>
    <mergeCell ref="K35:K37"/>
    <mergeCell ref="L35:L37"/>
    <mergeCell ref="J38:J40"/>
    <mergeCell ref="K38:K40"/>
    <mergeCell ref="L38:L40"/>
    <mergeCell ref="J41:J43"/>
    <mergeCell ref="K41:K43"/>
    <mergeCell ref="L41:L43"/>
  </mergeCells>
  <phoneticPr fontId="1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6"/>
  <sheetViews>
    <sheetView workbookViewId="0">
      <selection activeCell="B7" sqref="B7"/>
    </sheetView>
  </sheetViews>
  <sheetFormatPr defaultRowHeight="13.5"/>
  <cols>
    <col min="1" max="1" width="9" style="102" customWidth="1"/>
    <col min="2" max="2" width="18.625" style="102" customWidth="1"/>
    <col min="3" max="16384" width="9" style="102" customWidth="1"/>
  </cols>
  <sheetData>
    <row r="1" spans="1:1">
      <c r="A1" s="102" t="s">
        <v>26</v>
      </c>
    </row>
    <row r="2" spans="1:1">
      <c r="A2" s="103" t="s">
        <v>15</v>
      </c>
    </row>
    <row r="3" spans="1:1">
      <c r="A3" s="104" t="s">
        <v>24</v>
      </c>
    </row>
    <row r="4" spans="1:1">
      <c r="A4" s="105" t="s">
        <v>20</v>
      </c>
    </row>
    <row r="5" spans="1:1">
      <c r="A5" s="106" t="s">
        <v>44</v>
      </c>
    </row>
    <row r="6" spans="1:1">
      <c r="A6" s="107" t="s">
        <v>27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完全週休2日</vt:lpstr>
      <vt:lpstr>週休2日</vt:lpstr>
      <vt:lpstr>（記載例）完全週休2日</vt:lpstr>
      <vt:lpstr>（記載例）週休2日</vt:lpstr>
      <vt:lpstr>リスト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2023-02-16T23:56:02Z</dcterms:created>
  <dcterms:modified xsi:type="dcterms:W3CDTF">2024-03-13T02:49:42Z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2024-03-13T02:49:42Z</vt:filetime>
  </property>
</Properties>
</file>